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7 07 Pol" sheetId="12" r:id="rId4"/>
    <sheet name="07 VRN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'07 07 Pol'!$1:$7</definedName>
    <definedName name="_xlnm.Print_Titles" localSheetId="4">'07 VRN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'07 07 Pol'!$A$1:$Y$216</definedName>
    <definedName name="_xlnm.Print_Area" localSheetId="4">'07 VRN Pol'!$A$1:$Y$52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62" i="1" s="1"/>
  <c r="I57" i="1"/>
  <c r="I56" i="1"/>
  <c r="I55" i="1"/>
  <c r="G43" i="1"/>
  <c r="F43" i="1"/>
  <c r="G42" i="1"/>
  <c r="F42" i="1"/>
  <c r="G41" i="1"/>
  <c r="F41" i="1"/>
  <c r="G39" i="1"/>
  <c r="F39" i="1"/>
  <c r="G51" i="13"/>
  <c r="BA37" i="13"/>
  <c r="BA24" i="13"/>
  <c r="BA19" i="13"/>
  <c r="BA11" i="13"/>
  <c r="G9" i="13"/>
  <c r="M9" i="13" s="1"/>
  <c r="I9" i="13"/>
  <c r="K9" i="13"/>
  <c r="O9" i="13"/>
  <c r="O8" i="13" s="1"/>
  <c r="Q9" i="13"/>
  <c r="Q8" i="13" s="1"/>
  <c r="V9" i="13"/>
  <c r="G16" i="13"/>
  <c r="M16" i="13" s="1"/>
  <c r="I16" i="13"/>
  <c r="I8" i="13" s="1"/>
  <c r="K16" i="13"/>
  <c r="O16" i="13"/>
  <c r="Q16" i="13"/>
  <c r="V16" i="13"/>
  <c r="G23" i="13"/>
  <c r="I23" i="13"/>
  <c r="K23" i="13"/>
  <c r="M23" i="13"/>
  <c r="O23" i="13"/>
  <c r="Q23" i="13"/>
  <c r="V23" i="13"/>
  <c r="V8" i="13" s="1"/>
  <c r="G28" i="13"/>
  <c r="I28" i="13"/>
  <c r="K28" i="13"/>
  <c r="M28" i="13"/>
  <c r="O28" i="13"/>
  <c r="Q28" i="13"/>
  <c r="V28" i="13"/>
  <c r="G32" i="13"/>
  <c r="I32" i="13"/>
  <c r="K32" i="13"/>
  <c r="M32" i="13"/>
  <c r="O32" i="13"/>
  <c r="Q32" i="13"/>
  <c r="V32" i="13"/>
  <c r="G36" i="13"/>
  <c r="M36" i="13" s="1"/>
  <c r="I36" i="13"/>
  <c r="K36" i="13"/>
  <c r="O36" i="13"/>
  <c r="Q36" i="13"/>
  <c r="V36" i="13"/>
  <c r="G41" i="13"/>
  <c r="M41" i="13" s="1"/>
  <c r="I41" i="13"/>
  <c r="K41" i="13"/>
  <c r="K8" i="13" s="1"/>
  <c r="O41" i="13"/>
  <c r="Q41" i="13"/>
  <c r="V41" i="13"/>
  <c r="G46" i="13"/>
  <c r="I46" i="13"/>
  <c r="K46" i="13"/>
  <c r="M46" i="13"/>
  <c r="O46" i="13"/>
  <c r="Q46" i="13"/>
  <c r="V46" i="13"/>
  <c r="AE51" i="13"/>
  <c r="G215" i="12"/>
  <c r="BA187" i="12"/>
  <c r="BA182" i="12"/>
  <c r="BA176" i="12"/>
  <c r="BA175" i="12"/>
  <c r="BA171" i="12"/>
  <c r="BA142" i="12"/>
  <c r="BA139" i="12"/>
  <c r="BA130" i="12"/>
  <c r="BA127" i="12"/>
  <c r="BA114" i="12"/>
  <c r="BA65" i="12"/>
  <c r="BA58" i="12"/>
  <c r="BA51" i="12"/>
  <c r="BA44" i="12"/>
  <c r="BA36" i="12"/>
  <c r="BA15" i="12"/>
  <c r="BA13" i="12"/>
  <c r="BA11" i="12"/>
  <c r="K8" i="12"/>
  <c r="G9" i="12"/>
  <c r="I9" i="12"/>
  <c r="K9" i="12"/>
  <c r="M9" i="12"/>
  <c r="O9" i="12"/>
  <c r="O8" i="12" s="1"/>
  <c r="Q9" i="12"/>
  <c r="Q8" i="12" s="1"/>
  <c r="V9" i="12"/>
  <c r="V8" i="12" s="1"/>
  <c r="G19" i="12"/>
  <c r="AF215" i="12" s="1"/>
  <c r="I19" i="12"/>
  <c r="K19" i="12"/>
  <c r="O19" i="12"/>
  <c r="Q19" i="12"/>
  <c r="V19" i="12"/>
  <c r="G26" i="12"/>
  <c r="I26" i="12"/>
  <c r="K26" i="12"/>
  <c r="M26" i="12"/>
  <c r="O26" i="12"/>
  <c r="Q26" i="12"/>
  <c r="V26" i="12"/>
  <c r="G32" i="12"/>
  <c r="M32" i="12" s="1"/>
  <c r="I32" i="12"/>
  <c r="K32" i="12"/>
  <c r="O32" i="12"/>
  <c r="Q32" i="12"/>
  <c r="V32" i="12"/>
  <c r="G40" i="12"/>
  <c r="I40" i="12"/>
  <c r="K40" i="12"/>
  <c r="M40" i="12"/>
  <c r="O40" i="12"/>
  <c r="Q40" i="12"/>
  <c r="V40" i="12"/>
  <c r="G47" i="12"/>
  <c r="I47" i="12"/>
  <c r="K47" i="12"/>
  <c r="M47" i="12"/>
  <c r="O47" i="12"/>
  <c r="Q47" i="12"/>
  <c r="V47" i="12"/>
  <c r="G54" i="12"/>
  <c r="M54" i="12" s="1"/>
  <c r="I54" i="12"/>
  <c r="I8" i="12" s="1"/>
  <c r="K54" i="12"/>
  <c r="O54" i="12"/>
  <c r="Q54" i="12"/>
  <c r="V54" i="12"/>
  <c r="G61" i="12"/>
  <c r="I61" i="12"/>
  <c r="K61" i="12"/>
  <c r="M61" i="12"/>
  <c r="O61" i="12"/>
  <c r="Q61" i="12"/>
  <c r="V61" i="12"/>
  <c r="G64" i="12"/>
  <c r="M64" i="12" s="1"/>
  <c r="I64" i="12"/>
  <c r="K64" i="12"/>
  <c r="O64" i="12"/>
  <c r="Q64" i="12"/>
  <c r="V64" i="12"/>
  <c r="G70" i="12"/>
  <c r="I70" i="12"/>
  <c r="K70" i="12"/>
  <c r="M70" i="12"/>
  <c r="O70" i="12"/>
  <c r="G71" i="12"/>
  <c r="I71" i="12"/>
  <c r="K71" i="12"/>
  <c r="M71" i="12"/>
  <c r="O71" i="12"/>
  <c r="Q71" i="12"/>
  <c r="Q70" i="12" s="1"/>
  <c r="V71" i="12"/>
  <c r="V70" i="12" s="1"/>
  <c r="K84" i="12"/>
  <c r="G85" i="12"/>
  <c r="I85" i="12"/>
  <c r="K85" i="12"/>
  <c r="M85" i="12"/>
  <c r="O85" i="12"/>
  <c r="O84" i="12" s="1"/>
  <c r="Q85" i="12"/>
  <c r="Q84" i="12" s="1"/>
  <c r="V85" i="12"/>
  <c r="V84" i="12" s="1"/>
  <c r="G94" i="12"/>
  <c r="M94" i="12" s="1"/>
  <c r="I94" i="12"/>
  <c r="K94" i="12"/>
  <c r="O94" i="12"/>
  <c r="Q94" i="12"/>
  <c r="V94" i="12"/>
  <c r="G104" i="12"/>
  <c r="I104" i="12"/>
  <c r="K104" i="12"/>
  <c r="M104" i="12"/>
  <c r="O104" i="12"/>
  <c r="Q104" i="12"/>
  <c r="V104" i="12"/>
  <c r="G112" i="12"/>
  <c r="M112" i="12" s="1"/>
  <c r="I112" i="12"/>
  <c r="K112" i="12"/>
  <c r="O112" i="12"/>
  <c r="Q112" i="12"/>
  <c r="V112" i="12"/>
  <c r="G121" i="12"/>
  <c r="I121" i="12"/>
  <c r="K121" i="12"/>
  <c r="M121" i="12"/>
  <c r="O121" i="12"/>
  <c r="Q121" i="12"/>
  <c r="V121" i="12"/>
  <c r="G133" i="12"/>
  <c r="I133" i="12"/>
  <c r="K133" i="12"/>
  <c r="M133" i="12"/>
  <c r="O133" i="12"/>
  <c r="Q133" i="12"/>
  <c r="V133" i="12"/>
  <c r="G145" i="12"/>
  <c r="M145" i="12" s="1"/>
  <c r="I145" i="12"/>
  <c r="I84" i="12" s="1"/>
  <c r="K145" i="12"/>
  <c r="O145" i="12"/>
  <c r="Q145" i="12"/>
  <c r="V145" i="12"/>
  <c r="G151" i="12"/>
  <c r="I151" i="12"/>
  <c r="K151" i="12"/>
  <c r="M151" i="12"/>
  <c r="O151" i="12"/>
  <c r="Q151" i="12"/>
  <c r="V151" i="12"/>
  <c r="G160" i="12"/>
  <c r="M160" i="12" s="1"/>
  <c r="I160" i="12"/>
  <c r="K160" i="12"/>
  <c r="O160" i="12"/>
  <c r="Q160" i="12"/>
  <c r="V160" i="12"/>
  <c r="O169" i="12"/>
  <c r="G170" i="12"/>
  <c r="I170" i="12"/>
  <c r="K170" i="12"/>
  <c r="M170" i="12"/>
  <c r="O170" i="12"/>
  <c r="Q170" i="12"/>
  <c r="Q169" i="12" s="1"/>
  <c r="V170" i="12"/>
  <c r="V169" i="12" s="1"/>
  <c r="G174" i="12"/>
  <c r="M174" i="12" s="1"/>
  <c r="I174" i="12"/>
  <c r="I169" i="12" s="1"/>
  <c r="K174" i="12"/>
  <c r="K169" i="12" s="1"/>
  <c r="O174" i="12"/>
  <c r="Q174" i="12"/>
  <c r="V174" i="12"/>
  <c r="G180" i="12"/>
  <c r="I180" i="12"/>
  <c r="K180" i="12"/>
  <c r="M180" i="12"/>
  <c r="O180" i="12"/>
  <c r="Q180" i="12"/>
  <c r="V180" i="12"/>
  <c r="G185" i="12"/>
  <c r="M185" i="12" s="1"/>
  <c r="I185" i="12"/>
  <c r="K185" i="12"/>
  <c r="O185" i="12"/>
  <c r="Q185" i="12"/>
  <c r="V185" i="12"/>
  <c r="G190" i="12"/>
  <c r="I190" i="12"/>
  <c r="K190" i="12"/>
  <c r="O190" i="12"/>
  <c r="Q190" i="12"/>
  <c r="G191" i="12"/>
  <c r="M191" i="12" s="1"/>
  <c r="M190" i="12" s="1"/>
  <c r="I191" i="12"/>
  <c r="K191" i="12"/>
  <c r="O191" i="12"/>
  <c r="Q191" i="12"/>
  <c r="V191" i="12"/>
  <c r="V190" i="12" s="1"/>
  <c r="K197" i="12"/>
  <c r="G198" i="12"/>
  <c r="I198" i="12"/>
  <c r="K198" i="12"/>
  <c r="M198" i="12"/>
  <c r="O198" i="12"/>
  <c r="O197" i="12" s="1"/>
  <c r="Q198" i="12"/>
  <c r="Q197" i="12" s="1"/>
  <c r="V198" i="12"/>
  <c r="V197" i="12" s="1"/>
  <c r="G204" i="12"/>
  <c r="G197" i="12" s="1"/>
  <c r="I204" i="12"/>
  <c r="I197" i="12" s="1"/>
  <c r="K204" i="12"/>
  <c r="O204" i="12"/>
  <c r="Q204" i="12"/>
  <c r="V204" i="12"/>
  <c r="G210" i="12"/>
  <c r="I210" i="12"/>
  <c r="K210" i="12"/>
  <c r="O210" i="12"/>
  <c r="Q210" i="12"/>
  <c r="V210" i="12"/>
  <c r="G211" i="12"/>
  <c r="M211" i="12" s="1"/>
  <c r="M210" i="12" s="1"/>
  <c r="I211" i="12"/>
  <c r="K211" i="12"/>
  <c r="O211" i="12"/>
  <c r="Q211" i="12"/>
  <c r="V211" i="12"/>
  <c r="AE215" i="12"/>
  <c r="I20" i="1"/>
  <c r="I19" i="1"/>
  <c r="I18" i="1"/>
  <c r="I17" i="1"/>
  <c r="I16" i="1"/>
  <c r="F44" i="1"/>
  <c r="G23" i="1" s="1"/>
  <c r="G44" i="1"/>
  <c r="G25" i="1" s="1"/>
  <c r="A25" i="1" s="1"/>
  <c r="G26" i="1" s="1"/>
  <c r="H43" i="1"/>
  <c r="I43" i="1" s="1"/>
  <c r="H42" i="1"/>
  <c r="I42" i="1" s="1"/>
  <c r="H41" i="1"/>
  <c r="I41" i="1" s="1"/>
  <c r="H40" i="1"/>
  <c r="H39" i="1"/>
  <c r="H44" i="1" s="1"/>
  <c r="J61" i="1" l="1"/>
  <c r="J60" i="1"/>
  <c r="J56" i="1"/>
  <c r="J59" i="1"/>
  <c r="J58" i="1"/>
  <c r="J57" i="1"/>
  <c r="J55" i="1"/>
  <c r="A26" i="1"/>
  <c r="A23" i="1"/>
  <c r="G28" i="1"/>
  <c r="M8" i="13"/>
  <c r="AF51" i="13"/>
  <c r="G8" i="13"/>
  <c r="M84" i="12"/>
  <c r="M169" i="12"/>
  <c r="G84" i="12"/>
  <c r="M19" i="12"/>
  <c r="M8" i="12" s="1"/>
  <c r="G8" i="12"/>
  <c r="G169" i="12"/>
  <c r="M204" i="12"/>
  <c r="M197" i="12" s="1"/>
  <c r="I39" i="1"/>
  <c r="I44" i="1" s="1"/>
  <c r="J39" i="1" s="1"/>
  <c r="J44" i="1" s="1"/>
  <c r="I21" i="1"/>
  <c r="J28" i="1"/>
  <c r="J26" i="1"/>
  <c r="G38" i="1"/>
  <c r="F38" i="1"/>
  <c r="J23" i="1"/>
  <c r="J24" i="1"/>
  <c r="J25" i="1"/>
  <c r="J27" i="1"/>
  <c r="E24" i="1"/>
  <c r="E26" i="1"/>
  <c r="J62" i="1" l="1"/>
  <c r="J43" i="1"/>
  <c r="J41" i="1"/>
  <c r="G24" i="1"/>
  <c r="A27" i="1" s="1"/>
  <c r="A24" i="1"/>
  <c r="J42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Guňka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Petr Guňka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<sst xmlns="http://schemas.openxmlformats.org/spreadsheetml/2006/main" count="882" uniqueCount="298">
  <si>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</si>
  <si>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</si>
  <si>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</si>
  <si>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</si>
  <si>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</si>
  <si>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</si>
  <si>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</si>
  <si>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</si>
  <si>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</si>
  <si>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</si>
  <si>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</si>
  <si>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</si>
  <si>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</si>
  <si>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</si>
  <si>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</si>
  <si>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</si>
  <si>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</si>
  <si>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</si>
  <si>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</si>
  <si>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</si>
  <si>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</si>
  <si>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</si>
  <si>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</si>
  <si>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</si>
  <si>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</si>
  <si>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</si>
  <si>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</si>
  <si>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</si>
  <si>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</si>
  <si>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</si>
  <si>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</si>
  <si>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</si>
  <si>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</si>
  <si>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</si>
  <si>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</si>
  <si>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</si>
  <si>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</si>
  <si>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</si>
  <si>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</si>
  <si>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</si>
  <si>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</si>
  <si>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</si>
  <si>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</si>
  <si>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 Petr Guňka</t>
  </si>
  <si>
    <t>05</t>
  </si>
  <si>
    <t xml:space="preserve">OPRAVA MÍSTNÍCH KOMUNIKACÍ MĚSTO ALBRECHTICE </t>
  </si>
  <si>
    <t>Stavba</t>
  </si>
  <si>
    <t>Stavební objekt</t>
  </si>
  <si>
    <t>07</t>
  </si>
  <si>
    <t>MÍSTNÍ KOMUNIKACE UL. LEOŠE JANÁČKA</t>
  </si>
  <si>
    <t>VRN</t>
  </si>
  <si>
    <t>VEDLEJŠÍ ROZPOČTOVÉ NÁKLADY</t>
  </si>
  <si>
    <t>Celkem za stavbu</t>
  </si>
  <si>
    <t>CZK</t>
  </si>
  <si>
    <t>#POPS</t>
  </si>
  <si>
    <t xml:space="preserve">Popis stavby: 05 - OPRAVA MÍSTNÍCH KOMUNIKACÍ MĚSTO ALBRECHTICE </t>
  </si>
  <si>
    <t>#POPO</t>
  </si>
  <si>
    <t>Popis objektu: 07 - MÍSTNÍ KOMUNIKACE UL. LEOŠE JANÁČKA</t>
  </si>
  <si>
    <t>#POPR</t>
  </si>
  <si>
    <t>Popis rozpočtu: 07 - MÍSTNÍ KOMUNIKACE UL. LEOŠE JANÁČKA</t>
  </si>
  <si>
    <t>Popis rozpočtu: VRN - VEDLEJŠÍ ROZPOČTOVÉ NÁKLADY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</si>
  <si>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</si>
  <si>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</si>
  <si>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</si>
  <si>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</si>
  <si>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</si>
  <si>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</si>
  <si>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</si>
  <si>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</si>
  <si>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</si>
  <si>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</si>
  <si>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</si>
  <si>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</si>
  <si>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</si>
  <si>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</si>
  <si>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</si>
  <si>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</si>
  <si>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</si>
  <si>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</si>
  <si>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</si>
  <si>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</si>
  <si>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</si>
  <si>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</si>
  <si>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</si>
  <si>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</si>
  <si>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</si>
  <si>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</si>
  <si>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</si>
  <si>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</si>
  <si>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</si>
  <si>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</si>
  <si>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</si>
  <si>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</si>
  <si>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</si>
  <si>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</si>
  <si>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</si>
  <si>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</si>
  <si>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</si>
  <si>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</si>
  <si>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</si>
  <si>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</si>
  <si>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</si>
  <si>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</si>
  <si>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</si>
  <si>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</si>
  <si>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</si>
  <si>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</si>
  <si>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</si>
  <si>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</si>
  <si>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015111</t>
  </si>
  <si>
    <t>POPLATKY ZA LIKVIDACI ODPADŮ NEKONTAMINOVANÝCH - 17 05 04  VYTĚŽENÉ ZEMINY A HORNINY -  I. TŘÍDA TĚŽITELNOSTI</t>
  </si>
  <si>
    <t>T</t>
  </si>
  <si>
    <t>OTSKP 25</t>
  </si>
  <si>
    <t>EXP 24</t>
  </si>
  <si>
    <t>Agregovaná položka</t>
  </si>
  <si>
    <t>Běžná</t>
  </si>
  <si>
    <t>POL2_</t>
  </si>
  <si>
    <t>1. Položka obsahuje:</t>
  </si>
  <si>
    <t>POP</t>
  </si>
  <si>
    <t xml:space="preserve"> – veškeré poplatky provozovateli skládky, recyklační linky nebo jiného zařízení na zpracování nebo likvidaci odpadů související s převzetím, uložením, zpracováním nebo likvidací odpadu</t>
  </si>
  <si>
    <t>2. Položka neobsahuje:</t>
  </si>
  <si>
    <t xml:space="preserve"> – náklady spojené s dopravou odpadu z místa stavby na místo převzetí provozovatelem skládky, recyklační linky nebo jiného zařízení na zpracování nebo likvidaci odpadů</t>
  </si>
  <si>
    <t>3. Způsob měření:</t>
  </si>
  <si>
    <t>Tunou se rozumí hmotnost odpadu vytříděného v souladu se zákonem č. 541/2020 Sb., o nakládání s odpady, v platném znění.</t>
  </si>
  <si>
    <t>VIZ. POLOŽKA Č. 12924OA0 : 191*2,2*0,2</t>
  </si>
  <si>
    <t>VV</t>
  </si>
  <si>
    <t>VIZ. POLOŽKA Č. 113328OA0 : 3174*2,3</t>
  </si>
  <si>
    <t>SPU</t>
  </si>
  <si>
    <t>11090</t>
  </si>
  <si>
    <t>VŠEOBECNÉ VYKLIZENÍ OSTATNÍCH PLOCH</t>
  </si>
  <si>
    <t>M2</t>
  </si>
  <si>
    <t>Položka zahrnuje:</t>
  </si>
  <si>
    <t xml:space="preserve"> odstranění všech překážek pro uskutečnění stavby</t>
  </si>
  <si>
    <t>Položka nezahrhuje:</t>
  </si>
  <si>
    <t>- x</t>
  </si>
  <si>
    <t>3450</t>
  </si>
  <si>
    <t>111208</t>
  </si>
  <si>
    <t>ODSTRANĚNÍ KŘOVIN S ODVOZEM DO 20KM</t>
  </si>
  <si>
    <t>odstranění křovin a stromů do průměru 100 mm</t>
  </si>
  <si>
    <t>doprava dřevin na předepsanou vzdálenost</t>
  </si>
  <si>
    <t>spálení na hromadách nebo štěpkování</t>
  </si>
  <si>
    <t>25</t>
  </si>
  <si>
    <t>113328</t>
  </si>
  <si>
    <t>ODSTRANĚNÍ PODKLADŮ ZPEVNĚNÝCH PLOCH Z KAMENIVA NESTMEL, ODVOZ DO 20KM</t>
  </si>
  <si>
    <t>M3</t>
  </si>
  <si>
    <t>RTS 24/ II</t>
  </si>
  <si>
    <t>Položka nezahrnuje:</t>
  </si>
  <si>
    <t>-  poplatek za skládku, který se vykazuje v položce 0141** (s výjimkou malého množství bouraného materiálu, kde je možné poplatek zahrnout do jednotkové ceny bourání – tento fakt musí být uveden v doplňujícím textu k položce).</t>
  </si>
  <si>
    <t>SANACE PLÁNĚ KOMUNIKACE : 3450*0,5</t>
  </si>
  <si>
    <t>ODSTRANĚNÍ KONSTRUKCE KOMUNIKACÍ : 3450*0,42</t>
  </si>
  <si>
    <t>113747</t>
  </si>
  <si>
    <t>FRÉZOVÁNÍ ZPEVNĚNÝCH PLOCH ASFALTOVÝCH TL. DO 120MM</t>
  </si>
  <si>
    <t>PROVÉST ROZFRÉZOVÁNÍ A REPROFILACI DO hl. 120 mm : 3450</t>
  </si>
  <si>
    <t>12924</t>
  </si>
  <si>
    <t>ČIŠTĚNÍ KRAJNIC OD NÁNOSU TL. DO 200MM</t>
  </si>
  <si>
    <t>- vodorovnou a svislou dopravu, přemístění, přeložení, manipulace s materiálem a uložení na skládku.</t>
  </si>
  <si>
    <t>-  poplatek za skládku, který se vykazuje v položce 0141** (s výjimkou malého množství  materiálu, kde je možné poplatek zahrnout do jednotkové ceny položky – tento fakt musí být uveden v doplňujícím textu k položce)</t>
  </si>
  <si>
    <t>STRŽENÍ PŘEVÝŠENÝCH KRJANIC V tl. 200 mm : (690+161)*0,25*2</t>
  </si>
  <si>
    <t>12932</t>
  </si>
  <si>
    <t>ČIŠTĚNÍ PŘÍKOPŮ OD NÁNOSU DO 0,5M3/M</t>
  </si>
  <si>
    <t>M</t>
  </si>
  <si>
    <t>ČIŠTĚNÍ A REPROFILACE PŘÍKOP : 191</t>
  </si>
  <si>
    <t>18110</t>
  </si>
  <si>
    <t>ÚPRAVA PLÁNĚ SE ZHUTNĚNÍM V HORNINĚ TŘ. I</t>
  </si>
  <si>
    <t>181300010RAA</t>
  </si>
  <si>
    <t>Rozprostření ornice v rovině nebo svahu do 1 : 5 a osetí travou při tloušťce 150 mm, dovoz ornice ze vzdálenosti 500 m</t>
  </si>
  <si>
    <t>m2</t>
  </si>
  <si>
    <t>AP-HSV</t>
  </si>
  <si>
    <t>RTS 25/ II</t>
  </si>
  <si>
    <t>vč. urovnání ornice, naložení na skládce, vodorovným přemístěním ornice na místo rozprostření, založení trávníku osetím a dodávky travního semene.</t>
  </si>
  <si>
    <t>SPI</t>
  </si>
  <si>
    <t>Včetně přesunu hmot.</t>
  </si>
  <si>
    <t>OSETÍ PŘÍKOP A SVAHŮ PODÉL KOMUNIKACÍ : (690+191)*0,5*2</t>
  </si>
  <si>
    <t xml:space="preserve">(VČETNĚ NÁKLADŮ NA NÁKUP ORNICE) : </t>
  </si>
  <si>
    <t>21461C</t>
  </si>
  <si>
    <t>SEPARAČNÍ GEOTEXTILIE DO 300G/M2</t>
  </si>
  <si>
    <t>- dodávku předepsané geotextilie</t>
  </si>
  <si>
    <t>- úpravu, očištění a ochranu podkladu</t>
  </si>
  <si>
    <t>- přichycení k podkladu, případně zatížení</t>
  </si>
  <si>
    <t>- úpravy spojů a zajištění okrajů</t>
  </si>
  <si>
    <t>- úpravy pro odvodnění</t>
  </si>
  <si>
    <t>- nutné přesahy (nezapočítávají se do výměry)</t>
  </si>
  <si>
    <t>- mimostaveništní a vnitrostaveništní dopravu</t>
  </si>
  <si>
    <t>56335</t>
  </si>
  <si>
    <t>VOZOVKOVÉ VRSTVY ZE ŠTĚRKODRTI TL. DO 250MM</t>
  </si>
  <si>
    <t>- dodání kameniva předepsané kvality a zrnitosti</t>
  </si>
  <si>
    <t>- rozprostření a zhutnění vrstvy v předepsané tloušťce</t>
  </si>
  <si>
    <t>- zřízení vrstvy bez rozlišení šířky, pokládání vrstvy po etapách</t>
  </si>
  <si>
    <t>- postřiky, nátěry</t>
  </si>
  <si>
    <t>3450*2</t>
  </si>
  <si>
    <t>56963</t>
  </si>
  <si>
    <t>ZPEVNĚNÍ KRAJNIC Z RECYKLOVANÉHO MATERIÁLU TL DO 150MM</t>
  </si>
  <si>
    <t>- dodání recyklátu předepsané kvality a zrnitosti</t>
  </si>
  <si>
    <t>- očištění podkladu</t>
  </si>
  <si>
    <t>- uložení recyklátu dle předepsaného technologického předpisu, zhutnění vrstvy v předepsané tloušťce</t>
  </si>
  <si>
    <t>- zřízení vrstvy bez rozlišení šířky, pokládání vrstvy po etapách,</t>
  </si>
  <si>
    <t>NEZPEVNĚNÁ KRAJNICE Z ŠD, NEBO ASF. RECYKLÁTU tl. 150 mm : (191+690)*0,2*2</t>
  </si>
  <si>
    <t>572213</t>
  </si>
  <si>
    <t>SPOJOVACÍ POSTŘIK Z EMULZE DO 0,5KG/M2</t>
  </si>
  <si>
    <t>- dodání všech předepsaných materiálů pro postřiky v předepsaném množství</t>
  </si>
  <si>
    <t>- provedení dle předepsaného technologického předpisu</t>
  </si>
  <si>
    <t>- úpravu napojení, ukončení</t>
  </si>
  <si>
    <t>57475</t>
  </si>
  <si>
    <t>VOZOVKOVÉ VÝZTUŽNÉ VRSTVY Z GEOMŘÍŽOVINY</t>
  </si>
  <si>
    <t>- dodání geomříže v požadované kvalitě a v množství včetně přesahů (přesahy započteny v jednotkové ceně)</t>
  </si>
  <si>
    <t>- pokládka geomříže dle předepsaného technologického předpisu</t>
  </si>
  <si>
    <t>TROJOSÁ PP GEOMŘÍŽ : 3450</t>
  </si>
  <si>
    <t>574A44</t>
  </si>
  <si>
    <t>ASFALTOVÝ BETON PRO OBRUSNÉ VRSTVY ACO 11+, 11S TL. 50MM</t>
  </si>
  <si>
    <t>- dodání směsi v požadované kvalitě</t>
  </si>
  <si>
    <t>- uložení směsi dle předepsaného technologického předpisu, zhutnění vrstvy v předepsané tloušťce</t>
  </si>
  <si>
    <t>- zřízení vrstvy bez rozlišení šířky, pokládání vrstvy po etapách, včetně pracovních spar a spojů</t>
  </si>
  <si>
    <t>- úpravu napojení, ukončení podél obrubníků, dilatačních zařízení, odvodňovacích proužků, odvodňovačů, vpustí, šachet a pod.</t>
  </si>
  <si>
    <t>- těsnění podél obrubníků, dilatačních zařízení, odvodňovacích proužků, odvodňovačů, vpustí, šachet a pod.</t>
  </si>
  <si>
    <t>574C66</t>
  </si>
  <si>
    <t>ASFALTOVÝ BETON PRO LOŽNÍ VRSTVY ACL 16+, 16S TL. 70MM</t>
  </si>
  <si>
    <t xml:space="preserve"> VRSTVA Z ACL 16+ : 3450</t>
  </si>
  <si>
    <t>58910</t>
  </si>
  <si>
    <t>VÝPLŇ SPAR ASFALTEM</t>
  </si>
  <si>
    <t>- dodávku předepsaného materiálu</t>
  </si>
  <si>
    <t>- vyčištění a výplň spar tímto materiálem</t>
  </si>
  <si>
    <t>70</t>
  </si>
  <si>
    <t>56333OA0.1</t>
  </si>
  <si>
    <t>VOZOVKOVÉ VRSTVY ZE ŠTĚRKODRTI TL. DO 150MM</t>
  </si>
  <si>
    <t>Vlastní</t>
  </si>
  <si>
    <t>PODKLADNÍ VRSTVA  ŠD fr.0/32 mm TL. 150 mm : 3450*1,05</t>
  </si>
  <si>
    <t>56333OA0.2</t>
  </si>
  <si>
    <t>PODKLADNÍ VRSTVA  ŠD fr.0/63 mm TL. 150 mm : 3450*1,1</t>
  </si>
  <si>
    <t>831350113RAB</t>
  </si>
  <si>
    <t>Kanalizační přípojka D 160 mm, rýha 800x1200 mm</t>
  </si>
  <si>
    <t>m</t>
  </si>
  <si>
    <t>Položka obsahuje: vyhloubení rýhy, svislé přemístění, naložení přebytku po zásypu na dopravní prostředek a odvoz do 10 km, lože pod potrubí z kameniva 4-8 mm, dodávku a montáž potrubí z trub PVC hrdlových vnějšího průměru podle popisu, dodávku a montáž PVC tvarovek jednoosých (1 kus/ 10 m potrubí), zkoušku těsnosti potrubí, obsyp potrubí z kameniva 4-8 mm, dosyp rýhy výkopkem se zhutněním.</t>
  </si>
  <si>
    <t>PŘEPOJENÍ STAV. ULIČNÍCH VPUSTÍ : 5*5</t>
  </si>
  <si>
    <t>894411010RAF</t>
  </si>
  <si>
    <t>Šachty z betonových dílců vpusť uliční z dílců DN 450  s odkalištěm, hloubka 1,67 m, napojení DN 150, litinová mříž 500 x 500 mm 40 t</t>
  </si>
  <si>
    <t>kus</t>
  </si>
  <si>
    <t>kanalizační, obložením dna betonem C 25/30 z cementu portlandského nebo struskoportlandského, podkladní prstenec z prostého betonu C -/7,5 pod poklop do výšky 10 cm, dodávka a osazení poklopu litinového kruhového včetně rámu.</t>
  </si>
  <si>
    <t>Měrnou jednotkou je kus.</t>
  </si>
  <si>
    <t>KOMPLETNÍ PŘEPOJENÍ STAV. ULIČNÍCH VPUSTÍ : 5</t>
  </si>
  <si>
    <t>89921</t>
  </si>
  <si>
    <t>VÝŠKOVÁ ÚPRAVA POKLOPŮ</t>
  </si>
  <si>
    <t>KUS</t>
  </si>
  <si>
    <t>- všechny nutné práce a materiály pro zvýšení nebo snížení zařízení (včetně nutné úpravy stávajícího povrchu vozovky nebo chodníku)</t>
  </si>
  <si>
    <t>89923</t>
  </si>
  <si>
    <t>VÝŠKOVÁ ÚPRAVA KRYCÍCH HRNCŮ</t>
  </si>
  <si>
    <t>919112</t>
  </si>
  <si>
    <t>ŘEZÁNÍ ASFALTOVÉHO KRYTU VOZOVEK TL DO 100MM</t>
  </si>
  <si>
    <t>- řezání vozovkové vrstvy v předepsané tloušťce</t>
  </si>
  <si>
    <t>- spotřeba vody</t>
  </si>
  <si>
    <t>Odkaz na mn. položky pořadí 16 : 70,00000</t>
  </si>
  <si>
    <t>93808</t>
  </si>
  <si>
    <t>OČIŠTĚNÍ VOZOVEK ZAMETENÍM</t>
  </si>
  <si>
    <t>- očištění předepsaným způsobem</t>
  </si>
  <si>
    <t>- odklizení vzniklého odpadu</t>
  </si>
  <si>
    <t>OČIŠTĚNÍ POVRCHU KOMUNIKACE : 3450*2</t>
  </si>
  <si>
    <t>93812</t>
  </si>
  <si>
    <t>OČIŠTĚNÍ ASFALTOVÝCH VOZOVEK OD VEGETACE</t>
  </si>
  <si>
    <t>ODSTRANĚNÍ NÁNOSŮ Z KRYTU KOMUNIKACE (MÍSTA KDE JE POVRCH ZATRAVNĚN-PRORŮSTÁNÍ) - 20% PLOCHY : 3450*0,2</t>
  </si>
  <si>
    <t>979990261R00.1</t>
  </si>
  <si>
    <t>Poplatek za uložení asfaltové směsi obsahující dehet</t>
  </si>
  <si>
    <t>t</t>
  </si>
  <si>
    <t>Indiv</t>
  </si>
  <si>
    <t>Práce</t>
  </si>
  <si>
    <t>POL1_</t>
  </si>
  <si>
    <t>VIZ. POLOŽKA 113746OA0 : 3450*0,12*2,4</t>
  </si>
  <si>
    <t>SUM</t>
  </si>
  <si>
    <t>- veškerou manipulaci s vybouranou sutí a s vybouranými hmotami vč. uložení na skládku.</t>
  </si>
  <si>
    <t>V položce je zakalkulováno: zřízení uliční vpusti betonových dílců ze spodního dílu s odkalištěm, středové skruže, hrdlového dílu s odtokem DN 150 mm, přechodového dílu, vyrovnávacího prstence a vtokové mříže včetně kalového koše.</t>
  </si>
  <si>
    <t>END</t>
  </si>
  <si>
    <t>02620OA0.2</t>
  </si>
  <si>
    <t>ZKOUŠENÍ KONSTRUKCÍ A PRACÍ NEZÁVISLOU ZKUŠEBNOU</t>
  </si>
  <si>
    <t>KPL</t>
  </si>
  <si>
    <t>POL1_1</t>
  </si>
  <si>
    <t>Zkoušení konstrukcí a prací nezávislou zkušebnou:</t>
  </si>
  <si>
    <t>- zahrnuje veškeré náklady spojené s objednatelem požadovanými zkouškami dle schváleného kontrolního a zkušebního plánu, který bude předložen ke schválení dodadavatelem stavby</t>
  </si>
  <si>
    <t>- zkoušky budou provedeny v rozsahu dle platných ČSN, TP a TKP</t>
  </si>
  <si>
    <t xml:space="preserve">1 : </t>
  </si>
  <si>
    <t>02720OA0</t>
  </si>
  <si>
    <t>POMOC PRÁCE ZŘÍZ NEBO ZAJIŠŤ REGULACI A OCHRANU DOPRAVY</t>
  </si>
  <si>
    <t>Cena zahrnuje zabezpečení staveniště přechodným dopravním značením</t>
  </si>
  <si>
    <t>Projednání návrhu přechodného dopravního značení s příslušným odborem dopravy a DI Policie ČR</t>
  </si>
  <si>
    <t>Cena dále zahrnuje zřízení , údržbu, pronájem a odstranění přechodného dopravního značení po celou dobu stavby.</t>
  </si>
  <si>
    <t>02730OA0</t>
  </si>
  <si>
    <t>POMOC PRÁCE ZŘÍZ NEBO ZAJIŠŤ OCHRANU INŽENÝRSKÝCH SÍTÍ</t>
  </si>
  <si>
    <t>Náklady na vytyčení stávajících inženýrských sítí jejich správci, včetně provedení případných průzkumných sond</t>
  </si>
  <si>
    <t>02911OA0.1</t>
  </si>
  <si>
    <t>OSTATNÍ POŽADAVKY - GEODETICKÉ ZAMĚŘENÍ</t>
  </si>
  <si>
    <t xml:space="preserve">Geodetické zaměření před stavbou : 1 : </t>
  </si>
  <si>
    <t>02911OA0.2</t>
  </si>
  <si>
    <t xml:space="preserve">Geodetické zaměření po stavbě : 1 : </t>
  </si>
  <si>
    <t>02944OA0</t>
  </si>
  <si>
    <t>OSTAT POŽADAVKY - DOKUMENTACE SKUTEČ PROVEDENÍ V DIGIT FORMĚ</t>
  </si>
  <si>
    <t>Zpracování projektové dokumentace skutečného provedení stavby v počtu 2 paré v papírové podobě a 2 ks elektronicky na CD</t>
  </si>
  <si>
    <t>02946OA0</t>
  </si>
  <si>
    <t>OSTAT POŽADAVKY - FOTODOKUMENTACE</t>
  </si>
  <si>
    <t>Pořízení fotodokumentace prováděných stavebních prací</t>
  </si>
  <si>
    <t>03100OA0</t>
  </si>
  <si>
    <t>ZAŘÍZENÍ STAVENIŠTĚ - ZŘÍZENÍ, PROVOZ, DEMONTÁŽ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</si>
</sst>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6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Fx1DWYe/LArvfO+0TIe0XUOMUBM1+iF2tSzVC+iRVSszScvUZZeophaY94XezQhS3xQ3Q5GZDW77Wybw1UV7bA==" saltValue="gk3r2mZk61y2dXUPedCT/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2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44</v>
      </c>
      <c r="E2" s="114" t="s">
        <v>45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SUMIF(F55:F61,A16,I55:I61)+SUMIF(F55:F61,"PSU",I55:I61)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SUMIF(F55:F61,A17,I55:I61)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SUMIF(F55:F61,A18,I55:I61)</f>
        <v>0</v>
      </c>
      <c r="J18" s="85"/>
    </row>
    <row r="19" spans="1:10" ht="23.25" customHeight="1" x14ac:dyDescent="0.2">
      <c r="A19" s="194" t="s">
        <v>78</v>
      </c>
      <c r="B19" s="38" t="s">
        <v>27</v>
      </c>
      <c r="C19" s="62"/>
      <c r="D19" s="63"/>
      <c r="E19" s="83"/>
      <c r="F19" s="84"/>
      <c r="G19" s="83"/>
      <c r="H19" s="84"/>
      <c r="I19" s="83">
        <f>SUMIF(F55:F61,A19,I55:I61)</f>
        <v>0</v>
      </c>
      <c r="J19" s="85"/>
    </row>
    <row r="20" spans="1:10" ht="23.25" customHeight="1" x14ac:dyDescent="0.2">
      <c r="A20" s="194" t="s">
        <v>79</v>
      </c>
      <c r="B20" s="38" t="s">
        <v>28</v>
      </c>
      <c r="C20" s="62"/>
      <c r="D20" s="63"/>
      <c r="E20" s="83"/>
      <c r="F20" s="84"/>
      <c r="G20" s="83"/>
      <c r="H20" s="84"/>
      <c r="I20" s="83">
        <f>SUMIF(F55:F61,A20,I55:I61)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46</v>
      </c>
      <c r="C39" s="145"/>
      <c r="D39" s="145"/>
      <c r="E39" s="145"/>
      <c r="F39" s="146">
        <f>'07 07 Pol'!AE215+'07 VRN Pol'!AE51</f>
        <v>0</v>
      </c>
      <c r="G39" s="147">
        <f>'07 07 Pol'!AF215+'07 VRN Pol'!AF51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47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">
      <c r="A41" s="134">
        <v>2</v>
      </c>
      <c r="B41" s="150" t="s">
        <v>48</v>
      </c>
      <c r="C41" s="151" t="s">
        <v>49</v>
      </c>
      <c r="D41" s="151"/>
      <c r="E41" s="151"/>
      <c r="F41" s="152">
        <f>'07 07 Pol'!AE215+'07 VRN Pol'!AE51</f>
        <v>0</v>
      </c>
      <c r="G41" s="153">
        <f>'07 07 Pol'!AF215+'07 VRN Pol'!AF51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customHeight="1" x14ac:dyDescent="0.2">
      <c r="A42" s="134">
        <v>3</v>
      </c>
      <c r="B42" s="155" t="s">
        <v>48</v>
      </c>
      <c r="C42" s="145" t="s">
        <v>49</v>
      </c>
      <c r="D42" s="145"/>
      <c r="E42" s="145"/>
      <c r="F42" s="156">
        <f>'07 07 Pol'!AE215</f>
        <v>0</v>
      </c>
      <c r="G42" s="148">
        <f>'07 07 Pol'!AF215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">
      <c r="A43" s="134">
        <v>3</v>
      </c>
      <c r="B43" s="155" t="s">
        <v>50</v>
      </c>
      <c r="C43" s="145" t="s">
        <v>51</v>
      </c>
      <c r="D43" s="145"/>
      <c r="E43" s="145"/>
      <c r="F43" s="156">
        <f>'07 VRN Pol'!AE51</f>
        <v>0</v>
      </c>
      <c r="G43" s="148">
        <f>'07 VRN Pol'!AF51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 x14ac:dyDescent="0.2">
      <c r="A44" s="134"/>
      <c r="B44" s="157" t="s">
        <v>52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6" spans="1:10" x14ac:dyDescent="0.2">
      <c r="A46" t="s">
        <v>54</v>
      </c>
      <c r="B46" t="s">
        <v>55</v>
      </c>
    </row>
    <row r="47" spans="1:10" x14ac:dyDescent="0.2">
      <c r="A47" t="s">
        <v>56</v>
      </c>
      <c r="B47" t="s">
        <v>57</v>
      </c>
    </row>
    <row r="48" spans="1:10" x14ac:dyDescent="0.2">
      <c r="A48" t="s">
        <v>58</v>
      </c>
      <c r="B48" t="s">
        <v>59</v>
      </c>
    </row>
    <row r="49" spans="1:10" x14ac:dyDescent="0.2">
      <c r="A49" t="s">
        <v>58</v>
      </c>
      <c r="B49" t="s">
        <v>60</v>
      </c>
    </row>
    <row r="52" spans="1:10" ht="15.75" x14ac:dyDescent="0.25">
      <c r="B52" s="173" t="s">
        <v>61</v>
      </c>
    </row>
    <row r="54" spans="1:10" ht="25.5" customHeight="1" x14ac:dyDescent="0.2">
      <c r="A54" s="175"/>
      <c r="B54" s="178" t="s">
        <v>17</v>
      </c>
      <c r="C54" s="178" t="s">
        <v>5</v>
      </c>
      <c r="D54" s="179"/>
      <c r="E54" s="179"/>
      <c r="F54" s="180" t="s">
        <v>62</v>
      </c>
      <c r="G54" s="180"/>
      <c r="H54" s="180"/>
      <c r="I54" s="180" t="s">
        <v>29</v>
      </c>
      <c r="J54" s="180" t="s">
        <v>0</v>
      </c>
    </row>
    <row r="55" spans="1:10" ht="36.75" customHeight="1" x14ac:dyDescent="0.2">
      <c r="A55" s="176"/>
      <c r="B55" s="181" t="s">
        <v>63</v>
      </c>
      <c r="C55" s="182" t="s">
        <v>64</v>
      </c>
      <c r="D55" s="183"/>
      <c r="E55" s="183"/>
      <c r="F55" s="190" t="s">
        <v>24</v>
      </c>
      <c r="G55" s="191"/>
      <c r="H55" s="191"/>
      <c r="I55" s="191">
        <f>'07 07 Pol'!G8+'07 VRN Pol'!G8</f>
        <v>0</v>
      </c>
      <c r="J55" s="187" t="str">
        <f>IF(I62=0,"",I55/I62*100)</f>
        <v/>
      </c>
    </row>
    <row r="56" spans="1:10" ht="36.75" customHeight="1" x14ac:dyDescent="0.2">
      <c r="A56" s="176"/>
      <c r="B56" s="181" t="s">
        <v>65</v>
      </c>
      <c r="C56" s="182" t="s">
        <v>66</v>
      </c>
      <c r="D56" s="183"/>
      <c r="E56" s="183"/>
      <c r="F56" s="190" t="s">
        <v>24</v>
      </c>
      <c r="G56" s="191"/>
      <c r="H56" s="191"/>
      <c r="I56" s="191">
        <f>'07 07 Pol'!G70</f>
        <v>0</v>
      </c>
      <c r="J56" s="187" t="str">
        <f>IF(I62=0,"",I56/I62*100)</f>
        <v/>
      </c>
    </row>
    <row r="57" spans="1:10" ht="36.75" customHeight="1" x14ac:dyDescent="0.2">
      <c r="A57" s="176"/>
      <c r="B57" s="181" t="s">
        <v>67</v>
      </c>
      <c r="C57" s="182" t="s">
        <v>68</v>
      </c>
      <c r="D57" s="183"/>
      <c r="E57" s="183"/>
      <c r="F57" s="190" t="s">
        <v>24</v>
      </c>
      <c r="G57" s="191"/>
      <c r="H57" s="191"/>
      <c r="I57" s="191">
        <f>'07 07 Pol'!G84</f>
        <v>0</v>
      </c>
      <c r="J57" s="187" t="str">
        <f>IF(I62=0,"",I57/I62*100)</f>
        <v/>
      </c>
    </row>
    <row r="58" spans="1:10" ht="36.75" customHeight="1" x14ac:dyDescent="0.2">
      <c r="A58" s="176"/>
      <c r="B58" s="181" t="s">
        <v>69</v>
      </c>
      <c r="C58" s="182" t="s">
        <v>70</v>
      </c>
      <c r="D58" s="183"/>
      <c r="E58" s="183"/>
      <c r="F58" s="190" t="s">
        <v>24</v>
      </c>
      <c r="G58" s="191"/>
      <c r="H58" s="191"/>
      <c r="I58" s="191">
        <f>'07 07 Pol'!G169</f>
        <v>0</v>
      </c>
      <c r="J58" s="187" t="str">
        <f>IF(I62=0,"",I58/I62*100)</f>
        <v/>
      </c>
    </row>
    <row r="59" spans="1:10" ht="36.75" customHeight="1" x14ac:dyDescent="0.2">
      <c r="A59" s="176"/>
      <c r="B59" s="181" t="s">
        <v>71</v>
      </c>
      <c r="C59" s="182" t="s">
        <v>72</v>
      </c>
      <c r="D59" s="183"/>
      <c r="E59" s="183"/>
      <c r="F59" s="190" t="s">
        <v>24</v>
      </c>
      <c r="G59" s="191"/>
      <c r="H59" s="191"/>
      <c r="I59" s="191">
        <f>'07 07 Pol'!G190</f>
        <v>0</v>
      </c>
      <c r="J59" s="187" t="str">
        <f>IF(I62=0,"",I59/I62*100)</f>
        <v/>
      </c>
    </row>
    <row r="60" spans="1:10" ht="36.75" customHeight="1" x14ac:dyDescent="0.2">
      <c r="A60" s="176"/>
      <c r="B60" s="181" t="s">
        <v>73</v>
      </c>
      <c r="C60" s="182" t="s">
        <v>74</v>
      </c>
      <c r="D60" s="183"/>
      <c r="E60" s="183"/>
      <c r="F60" s="190" t="s">
        <v>24</v>
      </c>
      <c r="G60" s="191"/>
      <c r="H60" s="191"/>
      <c r="I60" s="191">
        <f>'07 07 Pol'!G197</f>
        <v>0</v>
      </c>
      <c r="J60" s="187" t="str">
        <f>IF(I62=0,"",I60/I62*100)</f>
        <v/>
      </c>
    </row>
    <row r="61" spans="1:10" ht="36.75" customHeight="1" x14ac:dyDescent="0.2">
      <c r="A61" s="176"/>
      <c r="B61" s="181" t="s">
        <v>75</v>
      </c>
      <c r="C61" s="182" t="s">
        <v>76</v>
      </c>
      <c r="D61" s="183"/>
      <c r="E61" s="183"/>
      <c r="F61" s="190" t="s">
        <v>77</v>
      </c>
      <c r="G61" s="191"/>
      <c r="H61" s="191"/>
      <c r="I61" s="191">
        <f>'07 07 Pol'!G210</f>
        <v>0</v>
      </c>
      <c r="J61" s="187" t="str">
        <f>IF(I62=0,"",I61/I62*100)</f>
        <v/>
      </c>
    </row>
    <row r="62" spans="1:10" ht="25.5" customHeight="1" x14ac:dyDescent="0.2">
      <c r="A62" s="177"/>
      <c r="B62" s="184" t="s">
        <v>1</v>
      </c>
      <c r="C62" s="185"/>
      <c r="D62" s="186"/>
      <c r="E62" s="186"/>
      <c r="F62" s="192"/>
      <c r="G62" s="193"/>
      <c r="H62" s="193"/>
      <c r="I62" s="193">
        <f>SUM(I55:I61)</f>
        <v>0</v>
      </c>
      <c r="J62" s="188">
        <f>SUM(J55:J61)</f>
        <v>0</v>
      </c>
    </row>
    <row r="63" spans="1:10" x14ac:dyDescent="0.2">
      <c r="F63" s="133"/>
      <c r="G63" s="133"/>
      <c r="H63" s="133"/>
      <c r="I63" s="133"/>
      <c r="J63" s="189"/>
    </row>
    <row r="64" spans="1:10" x14ac:dyDescent="0.2">
      <c r="F64" s="133"/>
      <c r="G64" s="133"/>
      <c r="H64" s="133"/>
      <c r="I64" s="133"/>
      <c r="J64" s="189"/>
    </row>
    <row r="65" spans="6:10" x14ac:dyDescent="0.2">
      <c r="F65" s="133"/>
      <c r="G65" s="133"/>
      <c r="H65" s="133"/>
      <c r="I65" s="133"/>
      <c r="J65" s="189"/>
    </row>
  </sheetData>
  <sheetProtection algorithmName="SHA-512" hashValue="+BJpJLJPenrjgIP2aXzBo9WYzRROeqXb7iO4FngfEjS7ZuPRlwY0hq1Yy7t2TMVh6ntgMd5e7vzAoo4vZVevmg==" saltValue="Y+3vzisN9y8JnzUZLGYvD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9:E59"/>
    <mergeCell ref="C60:E60"/>
    <mergeCell ref="C61:E61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e1AhC99EbAo4hv+qJi+coEhS9TBfqnMo+to7C7ylre7slIly6ArAboy1MTrmEhELm/SdLjKBSnwMiBOW+I2P2A==" saltValue="zAMvEJ8dYgvU6vCZY1zTv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80</v>
      </c>
      <c r="B1" s="195"/>
      <c r="C1" s="195"/>
      <c r="D1" s="195"/>
      <c r="E1" s="195"/>
      <c r="F1" s="195"/>
      <c r="G1" s="195"/>
      <c r="AG1" t="s">
        <v>81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82</v>
      </c>
    </row>
    <row r="3" spans="1:60" ht="24.95" customHeight="1" x14ac:dyDescent="0.2">
      <c r="A3" s="196" t="s">
        <v>8</v>
      </c>
      <c r="B3" s="49" t="s">
        <v>48</v>
      </c>
      <c r="C3" s="199" t="s">
        <v>49</v>
      </c>
      <c r="D3" s="197"/>
      <c r="E3" s="197"/>
      <c r="F3" s="197"/>
      <c r="G3" s="198"/>
      <c r="AC3" s="174" t="s">
        <v>82</v>
      </c>
      <c r="AG3" t="s">
        <v>83</v>
      </c>
    </row>
    <row r="4" spans="1:60" ht="24.95" customHeight="1" x14ac:dyDescent="0.2">
      <c r="A4" s="200" t="s">
        <v>9</v>
      </c>
      <c r="B4" s="201" t="s">
        <v>48</v>
      </c>
      <c r="C4" s="202" t="s">
        <v>49</v>
      </c>
      <c r="D4" s="203"/>
      <c r="E4" s="203"/>
      <c r="F4" s="203"/>
      <c r="G4" s="204"/>
      <c r="AG4" t="s">
        <v>84</v>
      </c>
    </row>
    <row r="5" spans="1:60" x14ac:dyDescent="0.2">
      <c r="D5" s="10"/>
    </row>
    <row r="6" spans="1:60" ht="38.25" x14ac:dyDescent="0.2">
      <c r="A6" s="206" t="s">
        <v>85</v>
      </c>
      <c r="B6" s="208" t="s">
        <v>86</v>
      </c>
      <c r="C6" s="208" t="s">
        <v>87</v>
      </c>
      <c r="D6" s="207" t="s">
        <v>88</v>
      </c>
      <c r="E6" s="206" t="s">
        <v>89</v>
      </c>
      <c r="F6" s="205" t="s">
        <v>90</v>
      </c>
      <c r="G6" s="206" t="s">
        <v>29</v>
      </c>
      <c r="H6" s="209" t="s">
        <v>30</v>
      </c>
      <c r="I6" s="209" t="s">
        <v>91</v>
      </c>
      <c r="J6" s="209" t="s">
        <v>31</v>
      </c>
      <c r="K6" s="209" t="s">
        <v>92</v>
      </c>
      <c r="L6" s="209" t="s">
        <v>93</v>
      </c>
      <c r="M6" s="209" t="s">
        <v>94</v>
      </c>
      <c r="N6" s="209" t="s">
        <v>95</v>
      </c>
      <c r="O6" s="209" t="s">
        <v>96</v>
      </c>
      <c r="P6" s="209" t="s">
        <v>97</v>
      </c>
      <c r="Q6" s="209" t="s">
        <v>98</v>
      </c>
      <c r="R6" s="209" t="s">
        <v>99</v>
      </c>
      <c r="S6" s="209" t="s">
        <v>100</v>
      </c>
      <c r="T6" s="209" t="s">
        <v>101</v>
      </c>
      <c r="U6" s="209" t="s">
        <v>102</v>
      </c>
      <c r="V6" s="209" t="s">
        <v>103</v>
      </c>
      <c r="W6" s="209" t="s">
        <v>104</v>
      </c>
      <c r="X6" s="209" t="s">
        <v>105</v>
      </c>
      <c r="Y6" s="209" t="s">
        <v>106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107</v>
      </c>
      <c r="B8" s="225" t="s">
        <v>63</v>
      </c>
      <c r="C8" s="243" t="s">
        <v>64</v>
      </c>
      <c r="D8" s="226"/>
      <c r="E8" s="227"/>
      <c r="F8" s="228"/>
      <c r="G8" s="228">
        <f>SUMIF(AG9:AG69,"&lt;&gt;NOR",G9:G69)</f>
        <v>0</v>
      </c>
      <c r="H8" s="228"/>
      <c r="I8" s="228">
        <f>SUM(I9:I69)</f>
        <v>0</v>
      </c>
      <c r="J8" s="228"/>
      <c r="K8" s="228">
        <f>SUM(K9:K69)</f>
        <v>0</v>
      </c>
      <c r="L8" s="228"/>
      <c r="M8" s="228">
        <f>SUM(M9:M69)</f>
        <v>0</v>
      </c>
      <c r="N8" s="227"/>
      <c r="O8" s="227">
        <f>SUM(O9:O69)</f>
        <v>0.03</v>
      </c>
      <c r="P8" s="227"/>
      <c r="Q8" s="227">
        <f>SUM(Q9:Q69)</f>
        <v>8486.59</v>
      </c>
      <c r="R8" s="228"/>
      <c r="S8" s="228"/>
      <c r="T8" s="229"/>
      <c r="U8" s="223"/>
      <c r="V8" s="223">
        <f>SUM(V9:V69)</f>
        <v>0</v>
      </c>
      <c r="W8" s="223"/>
      <c r="X8" s="223"/>
      <c r="Y8" s="223"/>
      <c r="AG8" t="s">
        <v>108</v>
      </c>
    </row>
    <row r="9" spans="1:60" ht="22.5" outlineLevel="1" x14ac:dyDescent="0.2">
      <c r="A9" s="231">
        <v>1</v>
      </c>
      <c r="B9" s="232" t="s">
        <v>109</v>
      </c>
      <c r="C9" s="244" t="s">
        <v>110</v>
      </c>
      <c r="D9" s="233" t="s">
        <v>111</v>
      </c>
      <c r="E9" s="234">
        <v>7384.24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112</v>
      </c>
      <c r="T9" s="237" t="s">
        <v>113</v>
      </c>
      <c r="U9" s="220">
        <v>0</v>
      </c>
      <c r="V9" s="220">
        <f>ROUND(E9*U9,2)</f>
        <v>0</v>
      </c>
      <c r="W9" s="220"/>
      <c r="X9" s="220" t="s">
        <v>114</v>
      </c>
      <c r="Y9" s="220" t="s">
        <v>115</v>
      </c>
      <c r="Z9" s="210"/>
      <c r="AA9" s="210"/>
      <c r="AB9" s="210"/>
      <c r="AC9" s="210"/>
      <c r="AD9" s="210"/>
      <c r="AE9" s="210"/>
      <c r="AF9" s="210"/>
      <c r="AG9" s="210" t="s">
        <v>116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45" t="s">
        <v>117</v>
      </c>
      <c r="D10" s="238"/>
      <c r="E10" s="238"/>
      <c r="F10" s="238"/>
      <c r="G10" s="238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118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3" x14ac:dyDescent="0.2">
      <c r="A11" s="217"/>
      <c r="B11" s="218"/>
      <c r="C11" s="246" t="s">
        <v>119</v>
      </c>
      <c r="D11" s="240"/>
      <c r="E11" s="240"/>
      <c r="F11" s="240"/>
      <c r="G11" s="24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118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39" t="str">
        <f>C11</f>
        <v xml:space="preserve"> – veškeré poplatky provozovateli skládky, recyklační linky nebo jiného zařízení na zpracování nebo likvidaci odpadů související s převzetím, uložením, zpracováním nebo likvidací odpadu</v>
      </c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46" t="s">
        <v>120</v>
      </c>
      <c r="D12" s="240"/>
      <c r="E12" s="240"/>
      <c r="F12" s="240"/>
      <c r="G12" s="24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118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3" x14ac:dyDescent="0.2">
      <c r="A13" s="217"/>
      <c r="B13" s="218"/>
      <c r="C13" s="246" t="s">
        <v>121</v>
      </c>
      <c r="D13" s="240"/>
      <c r="E13" s="240"/>
      <c r="F13" s="240"/>
      <c r="G13" s="24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118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9" t="str">
        <f>C13</f>
        <v xml:space="preserve"> – náklady spojené s dopravou odpadu z místa stavby na místo převzetí provozovatelem skládky, recyklační linky nebo jiného zařízení na zpracování nebo likvidaci odpadů</v>
      </c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17"/>
      <c r="B14" s="218"/>
      <c r="C14" s="246" t="s">
        <v>122</v>
      </c>
      <c r="D14" s="240"/>
      <c r="E14" s="240"/>
      <c r="F14" s="240"/>
      <c r="G14" s="24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118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3" x14ac:dyDescent="0.2">
      <c r="A15" s="217"/>
      <c r="B15" s="218"/>
      <c r="C15" s="246" t="s">
        <v>123</v>
      </c>
      <c r="D15" s="240"/>
      <c r="E15" s="240"/>
      <c r="F15" s="240"/>
      <c r="G15" s="24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118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39" t="str">
        <f>C15</f>
        <v>Tunou se rozumí hmotnost odpadu vytříděného v souladu se zákonem č. 541/2020 Sb., o nakládání s odpady, v platném znění.</v>
      </c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17"/>
      <c r="B16" s="218"/>
      <c r="C16" s="247" t="s">
        <v>124</v>
      </c>
      <c r="D16" s="221"/>
      <c r="E16" s="222">
        <v>84.04</v>
      </c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125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17"/>
      <c r="B17" s="218"/>
      <c r="C17" s="247" t="s">
        <v>126</v>
      </c>
      <c r="D17" s="221"/>
      <c r="E17" s="222">
        <v>7300.2</v>
      </c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125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17"/>
      <c r="B18" s="218"/>
      <c r="C18" s="248"/>
      <c r="D18" s="241"/>
      <c r="E18" s="241"/>
      <c r="F18" s="241"/>
      <c r="G18" s="241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127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31">
        <v>2</v>
      </c>
      <c r="B19" s="232" t="s">
        <v>128</v>
      </c>
      <c r="C19" s="244" t="s">
        <v>129</v>
      </c>
      <c r="D19" s="233" t="s">
        <v>130</v>
      </c>
      <c r="E19" s="234">
        <v>3450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6"/>
      <c r="S19" s="236" t="s">
        <v>112</v>
      </c>
      <c r="T19" s="237" t="s">
        <v>113</v>
      </c>
      <c r="U19" s="220">
        <v>0</v>
      </c>
      <c r="V19" s="220">
        <f>ROUND(E19*U19,2)</f>
        <v>0</v>
      </c>
      <c r="W19" s="220"/>
      <c r="X19" s="220" t="s">
        <v>114</v>
      </c>
      <c r="Y19" s="220" t="s">
        <v>115</v>
      </c>
      <c r="Z19" s="210"/>
      <c r="AA19" s="210"/>
      <c r="AB19" s="210"/>
      <c r="AC19" s="210"/>
      <c r="AD19" s="210"/>
      <c r="AE19" s="210"/>
      <c r="AF19" s="210"/>
      <c r="AG19" s="210" t="s">
        <v>116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17"/>
      <c r="B20" s="218"/>
      <c r="C20" s="245" t="s">
        <v>131</v>
      </c>
      <c r="D20" s="238"/>
      <c r="E20" s="238"/>
      <c r="F20" s="238"/>
      <c r="G20" s="238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118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17"/>
      <c r="B21" s="218"/>
      <c r="C21" s="246" t="s">
        <v>132</v>
      </c>
      <c r="D21" s="240"/>
      <c r="E21" s="240"/>
      <c r="F21" s="240"/>
      <c r="G21" s="24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118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3" x14ac:dyDescent="0.2">
      <c r="A22" s="217"/>
      <c r="B22" s="218"/>
      <c r="C22" s="246" t="s">
        <v>133</v>
      </c>
      <c r="D22" s="240"/>
      <c r="E22" s="240"/>
      <c r="F22" s="240"/>
      <c r="G22" s="240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118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">
      <c r="A23" s="217"/>
      <c r="B23" s="218"/>
      <c r="C23" s="246" t="s">
        <v>134</v>
      </c>
      <c r="D23" s="240"/>
      <c r="E23" s="240"/>
      <c r="F23" s="240"/>
      <c r="G23" s="24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118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17"/>
      <c r="B24" s="218"/>
      <c r="C24" s="247" t="s">
        <v>135</v>
      </c>
      <c r="D24" s="221"/>
      <c r="E24" s="222">
        <v>3450</v>
      </c>
      <c r="F24" s="220"/>
      <c r="G24" s="22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125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17"/>
      <c r="B25" s="218"/>
      <c r="C25" s="248"/>
      <c r="D25" s="241"/>
      <c r="E25" s="241"/>
      <c r="F25" s="241"/>
      <c r="G25" s="241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127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31">
        <v>3</v>
      </c>
      <c r="B26" s="232" t="s">
        <v>136</v>
      </c>
      <c r="C26" s="244" t="s">
        <v>137</v>
      </c>
      <c r="D26" s="233" t="s">
        <v>130</v>
      </c>
      <c r="E26" s="234">
        <v>25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4">
        <v>0</v>
      </c>
      <c r="O26" s="234">
        <f>ROUND(E26*N26,2)</f>
        <v>0</v>
      </c>
      <c r="P26" s="234">
        <v>0</v>
      </c>
      <c r="Q26" s="234">
        <f>ROUND(E26*P26,2)</f>
        <v>0</v>
      </c>
      <c r="R26" s="236"/>
      <c r="S26" s="236" t="s">
        <v>112</v>
      </c>
      <c r="T26" s="237" t="s">
        <v>113</v>
      </c>
      <c r="U26" s="220">
        <v>0</v>
      </c>
      <c r="V26" s="220">
        <f>ROUND(E26*U26,2)</f>
        <v>0</v>
      </c>
      <c r="W26" s="220"/>
      <c r="X26" s="220" t="s">
        <v>114</v>
      </c>
      <c r="Y26" s="220" t="s">
        <v>115</v>
      </c>
      <c r="Z26" s="210"/>
      <c r="AA26" s="210"/>
      <c r="AB26" s="210"/>
      <c r="AC26" s="210"/>
      <c r="AD26" s="210"/>
      <c r="AE26" s="210"/>
      <c r="AF26" s="210"/>
      <c r="AG26" s="210" t="s">
        <v>116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17"/>
      <c r="B27" s="218"/>
      <c r="C27" s="245" t="s">
        <v>138</v>
      </c>
      <c r="D27" s="238"/>
      <c r="E27" s="238"/>
      <c r="F27" s="238"/>
      <c r="G27" s="238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118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3" x14ac:dyDescent="0.2">
      <c r="A28" s="217"/>
      <c r="B28" s="218"/>
      <c r="C28" s="246" t="s">
        <v>139</v>
      </c>
      <c r="D28" s="240"/>
      <c r="E28" s="240"/>
      <c r="F28" s="240"/>
      <c r="G28" s="240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118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2">
      <c r="A29" s="217"/>
      <c r="B29" s="218"/>
      <c r="C29" s="246" t="s">
        <v>140</v>
      </c>
      <c r="D29" s="240"/>
      <c r="E29" s="240"/>
      <c r="F29" s="240"/>
      <c r="G29" s="240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118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2" x14ac:dyDescent="0.2">
      <c r="A30" s="217"/>
      <c r="B30" s="218"/>
      <c r="C30" s="247" t="s">
        <v>141</v>
      </c>
      <c r="D30" s="221"/>
      <c r="E30" s="222">
        <v>25</v>
      </c>
      <c r="F30" s="220"/>
      <c r="G30" s="22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125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17"/>
      <c r="B31" s="218"/>
      <c r="C31" s="248"/>
      <c r="D31" s="241"/>
      <c r="E31" s="241"/>
      <c r="F31" s="241"/>
      <c r="G31" s="241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127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ht="22.5" outlineLevel="1" x14ac:dyDescent="0.2">
      <c r="A32" s="231">
        <v>4</v>
      </c>
      <c r="B32" s="232" t="s">
        <v>142</v>
      </c>
      <c r="C32" s="244" t="s">
        <v>143</v>
      </c>
      <c r="D32" s="233" t="s">
        <v>144</v>
      </c>
      <c r="E32" s="234">
        <v>3174</v>
      </c>
      <c r="F32" s="235"/>
      <c r="G32" s="236">
        <f>ROUND(E32*F32,2)</f>
        <v>0</v>
      </c>
      <c r="H32" s="235"/>
      <c r="I32" s="236">
        <f>ROUND(E32*H32,2)</f>
        <v>0</v>
      </c>
      <c r="J32" s="235"/>
      <c r="K32" s="236">
        <f>ROUND(E32*J32,2)</f>
        <v>0</v>
      </c>
      <c r="L32" s="236">
        <v>21</v>
      </c>
      <c r="M32" s="236">
        <f>G32*(1+L32/100)</f>
        <v>0</v>
      </c>
      <c r="N32" s="234">
        <v>0</v>
      </c>
      <c r="O32" s="234">
        <f>ROUND(E32*N32,2)</f>
        <v>0</v>
      </c>
      <c r="P32" s="234">
        <v>2.64</v>
      </c>
      <c r="Q32" s="234">
        <f>ROUND(E32*P32,2)</f>
        <v>8379.36</v>
      </c>
      <c r="R32" s="236"/>
      <c r="S32" s="236" t="s">
        <v>112</v>
      </c>
      <c r="T32" s="237" t="s">
        <v>145</v>
      </c>
      <c r="U32" s="220">
        <v>0</v>
      </c>
      <c r="V32" s="220">
        <f>ROUND(E32*U32,2)</f>
        <v>0</v>
      </c>
      <c r="W32" s="220"/>
      <c r="X32" s="220" t="s">
        <v>114</v>
      </c>
      <c r="Y32" s="220" t="s">
        <v>115</v>
      </c>
      <c r="Z32" s="210"/>
      <c r="AA32" s="210"/>
      <c r="AB32" s="210"/>
      <c r="AC32" s="210"/>
      <c r="AD32" s="210"/>
      <c r="AE32" s="210"/>
      <c r="AF32" s="210"/>
      <c r="AG32" s="210" t="s">
        <v>116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17"/>
      <c r="B33" s="218"/>
      <c r="C33" s="245" t="s">
        <v>131</v>
      </c>
      <c r="D33" s="238"/>
      <c r="E33" s="238"/>
      <c r="F33" s="238"/>
      <c r="G33" s="238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118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17"/>
      <c r="B34" s="218"/>
      <c r="C34" s="246" t="s">
        <v>266</v>
      </c>
      <c r="D34" s="240"/>
      <c r="E34" s="240"/>
      <c r="F34" s="240"/>
      <c r="G34" s="240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118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3" x14ac:dyDescent="0.2">
      <c r="A35" s="217"/>
      <c r="B35" s="218"/>
      <c r="C35" s="246" t="s">
        <v>146</v>
      </c>
      <c r="D35" s="240"/>
      <c r="E35" s="240"/>
      <c r="F35" s="240"/>
      <c r="G35" s="240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118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22.5" outlineLevel="3" x14ac:dyDescent="0.2">
      <c r="A36" s="217"/>
      <c r="B36" s="218"/>
      <c r="C36" s="246" t="s">
        <v>147</v>
      </c>
      <c r="D36" s="240"/>
      <c r="E36" s="240"/>
      <c r="F36" s="240"/>
      <c r="G36" s="240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10"/>
      <c r="AA36" s="210"/>
      <c r="AB36" s="210"/>
      <c r="AC36" s="210"/>
      <c r="AD36" s="210"/>
      <c r="AE36" s="210"/>
      <c r="AF36" s="210"/>
      <c r="AG36" s="210" t="s">
        <v>118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39" t="str">
        <f>C36</f>
        <v>-  poplatek za skládku, který se vykazuje v položce 0141** (s výjimkou malého množství bouraného materiálu, kde je možné poplatek zahrnout do jednotkové ceny bourání – tento fakt musí být uveden v doplňujícím textu k položce).</v>
      </c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17"/>
      <c r="B37" s="218"/>
      <c r="C37" s="247" t="s">
        <v>148</v>
      </c>
      <c r="D37" s="221"/>
      <c r="E37" s="222">
        <v>1725</v>
      </c>
      <c r="F37" s="220"/>
      <c r="G37" s="22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125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3" x14ac:dyDescent="0.2">
      <c r="A38" s="217"/>
      <c r="B38" s="218"/>
      <c r="C38" s="247" t="s">
        <v>149</v>
      </c>
      <c r="D38" s="221"/>
      <c r="E38" s="222">
        <v>1449</v>
      </c>
      <c r="F38" s="220"/>
      <c r="G38" s="22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125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2" x14ac:dyDescent="0.2">
      <c r="A39" s="217"/>
      <c r="B39" s="218"/>
      <c r="C39" s="248"/>
      <c r="D39" s="241"/>
      <c r="E39" s="241"/>
      <c r="F39" s="241"/>
      <c r="G39" s="241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127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31">
        <v>5</v>
      </c>
      <c r="B40" s="232" t="s">
        <v>150</v>
      </c>
      <c r="C40" s="244" t="s">
        <v>151</v>
      </c>
      <c r="D40" s="233" t="s">
        <v>130</v>
      </c>
      <c r="E40" s="234">
        <v>3450</v>
      </c>
      <c r="F40" s="235"/>
      <c r="G40" s="236">
        <f>ROUND(E40*F40,2)</f>
        <v>0</v>
      </c>
      <c r="H40" s="235"/>
      <c r="I40" s="236">
        <f>ROUND(E40*H40,2)</f>
        <v>0</v>
      </c>
      <c r="J40" s="235"/>
      <c r="K40" s="236">
        <f>ROUND(E40*J40,2)</f>
        <v>0</v>
      </c>
      <c r="L40" s="236">
        <v>21</v>
      </c>
      <c r="M40" s="236">
        <f>G40*(1+L40/100)</f>
        <v>0</v>
      </c>
      <c r="N40" s="234">
        <v>0</v>
      </c>
      <c r="O40" s="234">
        <f>ROUND(E40*N40,2)</f>
        <v>0</v>
      </c>
      <c r="P40" s="234">
        <v>0</v>
      </c>
      <c r="Q40" s="234">
        <f>ROUND(E40*P40,2)</f>
        <v>0</v>
      </c>
      <c r="R40" s="236"/>
      <c r="S40" s="236" t="s">
        <v>112</v>
      </c>
      <c r="T40" s="237" t="s">
        <v>113</v>
      </c>
      <c r="U40" s="220">
        <v>0</v>
      </c>
      <c r="V40" s="220">
        <f>ROUND(E40*U40,2)</f>
        <v>0</v>
      </c>
      <c r="W40" s="220"/>
      <c r="X40" s="220" t="s">
        <v>114</v>
      </c>
      <c r="Y40" s="220" t="s">
        <v>115</v>
      </c>
      <c r="Z40" s="210"/>
      <c r="AA40" s="210"/>
      <c r="AB40" s="210"/>
      <c r="AC40" s="210"/>
      <c r="AD40" s="210"/>
      <c r="AE40" s="210"/>
      <c r="AF40" s="210"/>
      <c r="AG40" s="210" t="s">
        <v>116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2" x14ac:dyDescent="0.2">
      <c r="A41" s="217"/>
      <c r="B41" s="218"/>
      <c r="C41" s="245" t="s">
        <v>131</v>
      </c>
      <c r="D41" s="238"/>
      <c r="E41" s="238"/>
      <c r="F41" s="238"/>
      <c r="G41" s="238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20"/>
      <c r="Z41" s="210"/>
      <c r="AA41" s="210"/>
      <c r="AB41" s="210"/>
      <c r="AC41" s="210"/>
      <c r="AD41" s="210"/>
      <c r="AE41" s="210"/>
      <c r="AF41" s="210"/>
      <c r="AG41" s="210" t="s">
        <v>118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3" x14ac:dyDescent="0.2">
      <c r="A42" s="217"/>
      <c r="B42" s="218"/>
      <c r="C42" s="246" t="s">
        <v>266</v>
      </c>
      <c r="D42" s="240"/>
      <c r="E42" s="240"/>
      <c r="F42" s="240"/>
      <c r="G42" s="240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118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3" x14ac:dyDescent="0.2">
      <c r="A43" s="217"/>
      <c r="B43" s="218"/>
      <c r="C43" s="246" t="s">
        <v>146</v>
      </c>
      <c r="D43" s="240"/>
      <c r="E43" s="240"/>
      <c r="F43" s="240"/>
      <c r="G43" s="24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118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ht="22.5" outlineLevel="3" x14ac:dyDescent="0.2">
      <c r="A44" s="217"/>
      <c r="B44" s="218"/>
      <c r="C44" s="246" t="s">
        <v>147</v>
      </c>
      <c r="D44" s="240"/>
      <c r="E44" s="240"/>
      <c r="F44" s="240"/>
      <c r="G44" s="24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118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39" t="str">
        <f>C44</f>
        <v>-  poplatek za skládku, který se vykazuje v položce 0141** (s výjimkou malého množství bouraného materiálu, kde je možné poplatek zahrnout do jednotkové ceny bourání – tento fakt musí být uveden v doplňujícím textu k položce).</v>
      </c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17"/>
      <c r="B45" s="218"/>
      <c r="C45" s="247" t="s">
        <v>152</v>
      </c>
      <c r="D45" s="221"/>
      <c r="E45" s="222">
        <v>3450</v>
      </c>
      <c r="F45" s="220"/>
      <c r="G45" s="220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125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2" x14ac:dyDescent="0.2">
      <c r="A46" s="217"/>
      <c r="B46" s="218"/>
      <c r="C46" s="248"/>
      <c r="D46" s="241"/>
      <c r="E46" s="241"/>
      <c r="F46" s="241"/>
      <c r="G46" s="241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20"/>
      <c r="Z46" s="210"/>
      <c r="AA46" s="210"/>
      <c r="AB46" s="210"/>
      <c r="AC46" s="210"/>
      <c r="AD46" s="210"/>
      <c r="AE46" s="210"/>
      <c r="AF46" s="210"/>
      <c r="AG46" s="210" t="s">
        <v>127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31">
        <v>6</v>
      </c>
      <c r="B47" s="232" t="s">
        <v>153</v>
      </c>
      <c r="C47" s="244" t="s">
        <v>154</v>
      </c>
      <c r="D47" s="233" t="s">
        <v>130</v>
      </c>
      <c r="E47" s="234">
        <v>425.5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4">
        <v>0</v>
      </c>
      <c r="O47" s="234">
        <f>ROUND(E47*N47,2)</f>
        <v>0</v>
      </c>
      <c r="P47" s="234">
        <v>0.252</v>
      </c>
      <c r="Q47" s="234">
        <f>ROUND(E47*P47,2)</f>
        <v>107.23</v>
      </c>
      <c r="R47" s="236"/>
      <c r="S47" s="236" t="s">
        <v>112</v>
      </c>
      <c r="T47" s="237" t="s">
        <v>145</v>
      </c>
      <c r="U47" s="220">
        <v>0</v>
      </c>
      <c r="V47" s="220">
        <f>ROUND(E47*U47,2)</f>
        <v>0</v>
      </c>
      <c r="W47" s="220"/>
      <c r="X47" s="220" t="s">
        <v>114</v>
      </c>
      <c r="Y47" s="220" t="s">
        <v>115</v>
      </c>
      <c r="Z47" s="210"/>
      <c r="AA47" s="210"/>
      <c r="AB47" s="210"/>
      <c r="AC47" s="210"/>
      <c r="AD47" s="210"/>
      <c r="AE47" s="210"/>
      <c r="AF47" s="210"/>
      <c r="AG47" s="210" t="s">
        <v>116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2">
      <c r="A48" s="217"/>
      <c r="B48" s="218"/>
      <c r="C48" s="245" t="s">
        <v>131</v>
      </c>
      <c r="D48" s="238"/>
      <c r="E48" s="238"/>
      <c r="F48" s="238"/>
      <c r="G48" s="238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118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3" x14ac:dyDescent="0.2">
      <c r="A49" s="217"/>
      <c r="B49" s="218"/>
      <c r="C49" s="246" t="s">
        <v>155</v>
      </c>
      <c r="D49" s="240"/>
      <c r="E49" s="240"/>
      <c r="F49" s="240"/>
      <c r="G49" s="240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118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3" x14ac:dyDescent="0.2">
      <c r="A50" s="217"/>
      <c r="B50" s="218"/>
      <c r="C50" s="246" t="s">
        <v>146</v>
      </c>
      <c r="D50" s="240"/>
      <c r="E50" s="240"/>
      <c r="F50" s="240"/>
      <c r="G50" s="240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10"/>
      <c r="AA50" s="210"/>
      <c r="AB50" s="210"/>
      <c r="AC50" s="210"/>
      <c r="AD50" s="210"/>
      <c r="AE50" s="210"/>
      <c r="AF50" s="210"/>
      <c r="AG50" s="210" t="s">
        <v>118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ht="22.5" outlineLevel="3" x14ac:dyDescent="0.2">
      <c r="A51" s="217"/>
      <c r="B51" s="218"/>
      <c r="C51" s="246" t="s">
        <v>156</v>
      </c>
      <c r="D51" s="240"/>
      <c r="E51" s="240"/>
      <c r="F51" s="240"/>
      <c r="G51" s="240"/>
      <c r="H51" s="220"/>
      <c r="I51" s="220"/>
      <c r="J51" s="220"/>
      <c r="K51" s="220"/>
      <c r="L51" s="220"/>
      <c r="M51" s="220"/>
      <c r="N51" s="219"/>
      <c r="O51" s="219"/>
      <c r="P51" s="219"/>
      <c r="Q51" s="219"/>
      <c r="R51" s="220"/>
      <c r="S51" s="220"/>
      <c r="T51" s="220"/>
      <c r="U51" s="220"/>
      <c r="V51" s="220"/>
      <c r="W51" s="220"/>
      <c r="X51" s="220"/>
      <c r="Y51" s="220"/>
      <c r="Z51" s="210"/>
      <c r="AA51" s="210"/>
      <c r="AB51" s="210"/>
      <c r="AC51" s="210"/>
      <c r="AD51" s="210"/>
      <c r="AE51" s="210"/>
      <c r="AF51" s="210"/>
      <c r="AG51" s="210" t="s">
        <v>118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39" t="str">
        <f>C51</f>
        <v>-  poplatek za skládku, který se vykazuje v položce 0141** (s výjimkou malého množství  materiálu, kde je možné poplatek zahrnout do jednotkové ceny položky – tento fakt musí být uveden v doplňujícím textu k položce)</v>
      </c>
      <c r="BB51" s="210"/>
      <c r="BC51" s="210"/>
      <c r="BD51" s="210"/>
      <c r="BE51" s="210"/>
      <c r="BF51" s="210"/>
      <c r="BG51" s="210"/>
      <c r="BH51" s="210"/>
    </row>
    <row r="52" spans="1:60" outlineLevel="2" x14ac:dyDescent="0.2">
      <c r="A52" s="217"/>
      <c r="B52" s="218"/>
      <c r="C52" s="247" t="s">
        <v>157</v>
      </c>
      <c r="D52" s="221"/>
      <c r="E52" s="222">
        <v>425.5</v>
      </c>
      <c r="F52" s="220"/>
      <c r="G52" s="220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10"/>
      <c r="AA52" s="210"/>
      <c r="AB52" s="210"/>
      <c r="AC52" s="210"/>
      <c r="AD52" s="210"/>
      <c r="AE52" s="210"/>
      <c r="AF52" s="210"/>
      <c r="AG52" s="210" t="s">
        <v>125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2" x14ac:dyDescent="0.2">
      <c r="A53" s="217"/>
      <c r="B53" s="218"/>
      <c r="C53" s="248"/>
      <c r="D53" s="241"/>
      <c r="E53" s="241"/>
      <c r="F53" s="241"/>
      <c r="G53" s="241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20"/>
      <c r="Z53" s="210"/>
      <c r="AA53" s="210"/>
      <c r="AB53" s="210"/>
      <c r="AC53" s="210"/>
      <c r="AD53" s="210"/>
      <c r="AE53" s="210"/>
      <c r="AF53" s="210"/>
      <c r="AG53" s="210" t="s">
        <v>127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31">
        <v>7</v>
      </c>
      <c r="B54" s="232" t="s">
        <v>158</v>
      </c>
      <c r="C54" s="244" t="s">
        <v>159</v>
      </c>
      <c r="D54" s="233" t="s">
        <v>160</v>
      </c>
      <c r="E54" s="234">
        <v>191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4">
        <v>0</v>
      </c>
      <c r="O54" s="234">
        <f>ROUND(E54*N54,2)</f>
        <v>0</v>
      </c>
      <c r="P54" s="234">
        <v>0</v>
      </c>
      <c r="Q54" s="234">
        <f>ROUND(E54*P54,2)</f>
        <v>0</v>
      </c>
      <c r="R54" s="236"/>
      <c r="S54" s="236" t="s">
        <v>112</v>
      </c>
      <c r="T54" s="237" t="s">
        <v>145</v>
      </c>
      <c r="U54" s="220">
        <v>0</v>
      </c>
      <c r="V54" s="220">
        <f>ROUND(E54*U54,2)</f>
        <v>0</v>
      </c>
      <c r="W54" s="220"/>
      <c r="X54" s="220" t="s">
        <v>114</v>
      </c>
      <c r="Y54" s="220" t="s">
        <v>115</v>
      </c>
      <c r="Z54" s="210"/>
      <c r="AA54" s="210"/>
      <c r="AB54" s="210"/>
      <c r="AC54" s="210"/>
      <c r="AD54" s="210"/>
      <c r="AE54" s="210"/>
      <c r="AF54" s="210"/>
      <c r="AG54" s="210" t="s">
        <v>116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2" x14ac:dyDescent="0.2">
      <c r="A55" s="217"/>
      <c r="B55" s="218"/>
      <c r="C55" s="245" t="s">
        <v>131</v>
      </c>
      <c r="D55" s="238"/>
      <c r="E55" s="238"/>
      <c r="F55" s="238"/>
      <c r="G55" s="238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20"/>
      <c r="Z55" s="210"/>
      <c r="AA55" s="210"/>
      <c r="AB55" s="210"/>
      <c r="AC55" s="210"/>
      <c r="AD55" s="210"/>
      <c r="AE55" s="210"/>
      <c r="AF55" s="210"/>
      <c r="AG55" s="210" t="s">
        <v>118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3" x14ac:dyDescent="0.2">
      <c r="A56" s="217"/>
      <c r="B56" s="218"/>
      <c r="C56" s="246" t="s">
        <v>155</v>
      </c>
      <c r="D56" s="240"/>
      <c r="E56" s="240"/>
      <c r="F56" s="240"/>
      <c r="G56" s="240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20"/>
      <c r="Z56" s="210"/>
      <c r="AA56" s="210"/>
      <c r="AB56" s="210"/>
      <c r="AC56" s="210"/>
      <c r="AD56" s="210"/>
      <c r="AE56" s="210"/>
      <c r="AF56" s="210"/>
      <c r="AG56" s="210" t="s">
        <v>118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3" x14ac:dyDescent="0.2">
      <c r="A57" s="217"/>
      <c r="B57" s="218"/>
      <c r="C57" s="246" t="s">
        <v>146</v>
      </c>
      <c r="D57" s="240"/>
      <c r="E57" s="240"/>
      <c r="F57" s="240"/>
      <c r="G57" s="240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118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ht="22.5" outlineLevel="3" x14ac:dyDescent="0.2">
      <c r="A58" s="217"/>
      <c r="B58" s="218"/>
      <c r="C58" s="246" t="s">
        <v>156</v>
      </c>
      <c r="D58" s="240"/>
      <c r="E58" s="240"/>
      <c r="F58" s="240"/>
      <c r="G58" s="24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10"/>
      <c r="AA58" s="210"/>
      <c r="AB58" s="210"/>
      <c r="AC58" s="210"/>
      <c r="AD58" s="210"/>
      <c r="AE58" s="210"/>
      <c r="AF58" s="210"/>
      <c r="AG58" s="210" t="s">
        <v>118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39" t="str">
        <f>C58</f>
        <v>-  poplatek za skládku, který se vykazuje v položce 0141** (s výjimkou malého množství  materiálu, kde je možné poplatek zahrnout do jednotkové ceny položky – tento fakt musí být uveden v doplňujícím textu k položce)</v>
      </c>
      <c r="BB58" s="210"/>
      <c r="BC58" s="210"/>
      <c r="BD58" s="210"/>
      <c r="BE58" s="210"/>
      <c r="BF58" s="210"/>
      <c r="BG58" s="210"/>
      <c r="BH58" s="210"/>
    </row>
    <row r="59" spans="1:60" outlineLevel="2" x14ac:dyDescent="0.2">
      <c r="A59" s="217"/>
      <c r="B59" s="218"/>
      <c r="C59" s="247" t="s">
        <v>161</v>
      </c>
      <c r="D59" s="221"/>
      <c r="E59" s="222">
        <v>191</v>
      </c>
      <c r="F59" s="220"/>
      <c r="G59" s="220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20"/>
      <c r="Z59" s="210"/>
      <c r="AA59" s="210"/>
      <c r="AB59" s="210"/>
      <c r="AC59" s="210"/>
      <c r="AD59" s="210"/>
      <c r="AE59" s="210"/>
      <c r="AF59" s="210"/>
      <c r="AG59" s="210" t="s">
        <v>125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2" x14ac:dyDescent="0.2">
      <c r="A60" s="217"/>
      <c r="B60" s="218"/>
      <c r="C60" s="248"/>
      <c r="D60" s="241"/>
      <c r="E60" s="241"/>
      <c r="F60" s="241"/>
      <c r="G60" s="241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127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31">
        <v>8</v>
      </c>
      <c r="B61" s="232" t="s">
        <v>162</v>
      </c>
      <c r="C61" s="244" t="s">
        <v>163</v>
      </c>
      <c r="D61" s="233" t="s">
        <v>130</v>
      </c>
      <c r="E61" s="234">
        <v>3450</v>
      </c>
      <c r="F61" s="235"/>
      <c r="G61" s="236">
        <f>ROUND(E61*F61,2)</f>
        <v>0</v>
      </c>
      <c r="H61" s="235"/>
      <c r="I61" s="236">
        <f>ROUND(E61*H61,2)</f>
        <v>0</v>
      </c>
      <c r="J61" s="235"/>
      <c r="K61" s="236">
        <f>ROUND(E61*J61,2)</f>
        <v>0</v>
      </c>
      <c r="L61" s="236">
        <v>21</v>
      </c>
      <c r="M61" s="236">
        <f>G61*(1+L61/100)</f>
        <v>0</v>
      </c>
      <c r="N61" s="234">
        <v>0</v>
      </c>
      <c r="O61" s="234">
        <f>ROUND(E61*N61,2)</f>
        <v>0</v>
      </c>
      <c r="P61" s="234">
        <v>0</v>
      </c>
      <c r="Q61" s="234">
        <f>ROUND(E61*P61,2)</f>
        <v>0</v>
      </c>
      <c r="R61" s="236"/>
      <c r="S61" s="236" t="s">
        <v>112</v>
      </c>
      <c r="T61" s="237" t="s">
        <v>145</v>
      </c>
      <c r="U61" s="220">
        <v>0</v>
      </c>
      <c r="V61" s="220">
        <f>ROUND(E61*U61,2)</f>
        <v>0</v>
      </c>
      <c r="W61" s="220"/>
      <c r="X61" s="220" t="s">
        <v>114</v>
      </c>
      <c r="Y61" s="220" t="s">
        <v>115</v>
      </c>
      <c r="Z61" s="210"/>
      <c r="AA61" s="210"/>
      <c r="AB61" s="210"/>
      <c r="AC61" s="210"/>
      <c r="AD61" s="210"/>
      <c r="AE61" s="210"/>
      <c r="AF61" s="210"/>
      <c r="AG61" s="210" t="s">
        <v>116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2" x14ac:dyDescent="0.2">
      <c r="A62" s="217"/>
      <c r="B62" s="218"/>
      <c r="C62" s="247" t="s">
        <v>135</v>
      </c>
      <c r="D62" s="221"/>
      <c r="E62" s="222">
        <v>3450</v>
      </c>
      <c r="F62" s="220"/>
      <c r="G62" s="220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20"/>
      <c r="Z62" s="210"/>
      <c r="AA62" s="210"/>
      <c r="AB62" s="210"/>
      <c r="AC62" s="210"/>
      <c r="AD62" s="210"/>
      <c r="AE62" s="210"/>
      <c r="AF62" s="210"/>
      <c r="AG62" s="210" t="s">
        <v>125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2" x14ac:dyDescent="0.2">
      <c r="A63" s="217"/>
      <c r="B63" s="218"/>
      <c r="C63" s="248"/>
      <c r="D63" s="241"/>
      <c r="E63" s="241"/>
      <c r="F63" s="241"/>
      <c r="G63" s="241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20"/>
      <c r="Z63" s="210"/>
      <c r="AA63" s="210"/>
      <c r="AB63" s="210"/>
      <c r="AC63" s="210"/>
      <c r="AD63" s="210"/>
      <c r="AE63" s="210"/>
      <c r="AF63" s="210"/>
      <c r="AG63" s="210" t="s">
        <v>127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2.5" outlineLevel="1" x14ac:dyDescent="0.2">
      <c r="A64" s="231">
        <v>9</v>
      </c>
      <c r="B64" s="232" t="s">
        <v>164</v>
      </c>
      <c r="C64" s="244" t="s">
        <v>165</v>
      </c>
      <c r="D64" s="233" t="s">
        <v>166</v>
      </c>
      <c r="E64" s="234">
        <v>881</v>
      </c>
      <c r="F64" s="235"/>
      <c r="G64" s="236">
        <f>ROUND(E64*F64,2)</f>
        <v>0</v>
      </c>
      <c r="H64" s="235"/>
      <c r="I64" s="236">
        <f>ROUND(E64*H64,2)</f>
        <v>0</v>
      </c>
      <c r="J64" s="235"/>
      <c r="K64" s="236">
        <f>ROUND(E64*J64,2)</f>
        <v>0</v>
      </c>
      <c r="L64" s="236">
        <v>21</v>
      </c>
      <c r="M64" s="236">
        <f>G64*(1+L64/100)</f>
        <v>0</v>
      </c>
      <c r="N64" s="234">
        <v>3.0000000000000001E-5</v>
      </c>
      <c r="O64" s="234">
        <f>ROUND(E64*N64,2)</f>
        <v>0.03</v>
      </c>
      <c r="P64" s="234">
        <v>0</v>
      </c>
      <c r="Q64" s="234">
        <f>ROUND(E64*P64,2)</f>
        <v>0</v>
      </c>
      <c r="R64" s="236" t="s">
        <v>167</v>
      </c>
      <c r="S64" s="236" t="s">
        <v>168</v>
      </c>
      <c r="T64" s="237" t="s">
        <v>145</v>
      </c>
      <c r="U64" s="220">
        <v>0</v>
      </c>
      <c r="V64" s="220">
        <f>ROUND(E64*U64,2)</f>
        <v>0</v>
      </c>
      <c r="W64" s="220"/>
      <c r="X64" s="220" t="s">
        <v>114</v>
      </c>
      <c r="Y64" s="220" t="s">
        <v>115</v>
      </c>
      <c r="Z64" s="210"/>
      <c r="AA64" s="210"/>
      <c r="AB64" s="210"/>
      <c r="AC64" s="210"/>
      <c r="AD64" s="210"/>
      <c r="AE64" s="210"/>
      <c r="AF64" s="210"/>
      <c r="AG64" s="210" t="s">
        <v>116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ht="22.5" outlineLevel="2" x14ac:dyDescent="0.2">
      <c r="A65" s="217"/>
      <c r="B65" s="218"/>
      <c r="C65" s="249" t="s">
        <v>169</v>
      </c>
      <c r="D65" s="242"/>
      <c r="E65" s="242"/>
      <c r="F65" s="242"/>
      <c r="G65" s="242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20"/>
      <c r="Z65" s="210"/>
      <c r="AA65" s="210"/>
      <c r="AB65" s="210"/>
      <c r="AC65" s="210"/>
      <c r="AD65" s="210"/>
      <c r="AE65" s="210"/>
      <c r="AF65" s="210"/>
      <c r="AG65" s="210" t="s">
        <v>170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39" t="str">
        <f>C65</f>
        <v>vč. urovnání ornice, naložení na skládce, vodorovným přemístěním ornice na místo rozprostření, založení trávníku osetím a dodávky travního semene.</v>
      </c>
      <c r="BB65" s="210"/>
      <c r="BC65" s="210"/>
      <c r="BD65" s="210"/>
      <c r="BE65" s="210"/>
      <c r="BF65" s="210"/>
      <c r="BG65" s="210"/>
      <c r="BH65" s="210"/>
    </row>
    <row r="66" spans="1:60" outlineLevel="2" x14ac:dyDescent="0.2">
      <c r="A66" s="217"/>
      <c r="B66" s="218"/>
      <c r="C66" s="246" t="s">
        <v>171</v>
      </c>
      <c r="D66" s="240"/>
      <c r="E66" s="240"/>
      <c r="F66" s="240"/>
      <c r="G66" s="240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20"/>
      <c r="Z66" s="210"/>
      <c r="AA66" s="210"/>
      <c r="AB66" s="210"/>
      <c r="AC66" s="210"/>
      <c r="AD66" s="210"/>
      <c r="AE66" s="210"/>
      <c r="AF66" s="210"/>
      <c r="AG66" s="210" t="s">
        <v>118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2" x14ac:dyDescent="0.2">
      <c r="A67" s="217"/>
      <c r="B67" s="218"/>
      <c r="C67" s="247" t="s">
        <v>172</v>
      </c>
      <c r="D67" s="221"/>
      <c r="E67" s="222">
        <v>881</v>
      </c>
      <c r="F67" s="220"/>
      <c r="G67" s="220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20"/>
      <c r="Z67" s="210"/>
      <c r="AA67" s="210"/>
      <c r="AB67" s="210"/>
      <c r="AC67" s="210"/>
      <c r="AD67" s="210"/>
      <c r="AE67" s="210"/>
      <c r="AF67" s="210"/>
      <c r="AG67" s="210" t="s">
        <v>125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3" x14ac:dyDescent="0.2">
      <c r="A68" s="217"/>
      <c r="B68" s="218"/>
      <c r="C68" s="247" t="s">
        <v>173</v>
      </c>
      <c r="D68" s="221"/>
      <c r="E68" s="222"/>
      <c r="F68" s="220"/>
      <c r="G68" s="220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20"/>
      <c r="Z68" s="210"/>
      <c r="AA68" s="210"/>
      <c r="AB68" s="210"/>
      <c r="AC68" s="210"/>
      <c r="AD68" s="210"/>
      <c r="AE68" s="210"/>
      <c r="AF68" s="210"/>
      <c r="AG68" s="210" t="s">
        <v>125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2" x14ac:dyDescent="0.2">
      <c r="A69" s="217"/>
      <c r="B69" s="218"/>
      <c r="C69" s="248"/>
      <c r="D69" s="241"/>
      <c r="E69" s="241"/>
      <c r="F69" s="241"/>
      <c r="G69" s="241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20"/>
      <c r="Z69" s="210"/>
      <c r="AA69" s="210"/>
      <c r="AB69" s="210"/>
      <c r="AC69" s="210"/>
      <c r="AD69" s="210"/>
      <c r="AE69" s="210"/>
      <c r="AF69" s="210"/>
      <c r="AG69" s="210" t="s">
        <v>127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x14ac:dyDescent="0.2">
      <c r="A70" s="224" t="s">
        <v>107</v>
      </c>
      <c r="B70" s="225" t="s">
        <v>65</v>
      </c>
      <c r="C70" s="243" t="s">
        <v>66</v>
      </c>
      <c r="D70" s="226"/>
      <c r="E70" s="227"/>
      <c r="F70" s="228"/>
      <c r="G70" s="228">
        <f>SUMIF(AG71:AG83,"&lt;&gt;NOR",G71:G83)</f>
        <v>0</v>
      </c>
      <c r="H70" s="228"/>
      <c r="I70" s="228">
        <f>SUM(I71:I83)</f>
        <v>0</v>
      </c>
      <c r="J70" s="228"/>
      <c r="K70" s="228">
        <f>SUM(K71:K83)</f>
        <v>0</v>
      </c>
      <c r="L70" s="228"/>
      <c r="M70" s="228">
        <f>SUM(M71:M83)</f>
        <v>0</v>
      </c>
      <c r="N70" s="227"/>
      <c r="O70" s="227">
        <f>SUM(O71:O83)</f>
        <v>0</v>
      </c>
      <c r="P70" s="227"/>
      <c r="Q70" s="227">
        <f>SUM(Q71:Q83)</f>
        <v>0</v>
      </c>
      <c r="R70" s="228"/>
      <c r="S70" s="228"/>
      <c r="T70" s="229"/>
      <c r="U70" s="223"/>
      <c r="V70" s="223">
        <f>SUM(V71:V83)</f>
        <v>0</v>
      </c>
      <c r="W70" s="223"/>
      <c r="X70" s="223"/>
      <c r="Y70" s="223"/>
      <c r="AG70" t="s">
        <v>108</v>
      </c>
    </row>
    <row r="71" spans="1:60" outlineLevel="1" x14ac:dyDescent="0.2">
      <c r="A71" s="231">
        <v>10</v>
      </c>
      <c r="B71" s="232" t="s">
        <v>174</v>
      </c>
      <c r="C71" s="244" t="s">
        <v>175</v>
      </c>
      <c r="D71" s="233" t="s">
        <v>130</v>
      </c>
      <c r="E71" s="234">
        <v>3450</v>
      </c>
      <c r="F71" s="235"/>
      <c r="G71" s="236">
        <f>ROUND(E71*F71,2)</f>
        <v>0</v>
      </c>
      <c r="H71" s="235"/>
      <c r="I71" s="236">
        <f>ROUND(E71*H71,2)</f>
        <v>0</v>
      </c>
      <c r="J71" s="235"/>
      <c r="K71" s="236">
        <f>ROUND(E71*J71,2)</f>
        <v>0</v>
      </c>
      <c r="L71" s="236">
        <v>21</v>
      </c>
      <c r="M71" s="236">
        <f>G71*(1+L71/100)</f>
        <v>0</v>
      </c>
      <c r="N71" s="234">
        <v>0</v>
      </c>
      <c r="O71" s="234">
        <f>ROUND(E71*N71,2)</f>
        <v>0</v>
      </c>
      <c r="P71" s="234">
        <v>0</v>
      </c>
      <c r="Q71" s="234">
        <f>ROUND(E71*P71,2)</f>
        <v>0</v>
      </c>
      <c r="R71" s="236"/>
      <c r="S71" s="236" t="s">
        <v>112</v>
      </c>
      <c r="T71" s="237" t="s">
        <v>113</v>
      </c>
      <c r="U71" s="220">
        <v>0</v>
      </c>
      <c r="V71" s="220">
        <f>ROUND(E71*U71,2)</f>
        <v>0</v>
      </c>
      <c r="W71" s="220"/>
      <c r="X71" s="220" t="s">
        <v>114</v>
      </c>
      <c r="Y71" s="220" t="s">
        <v>115</v>
      </c>
      <c r="Z71" s="210"/>
      <c r="AA71" s="210"/>
      <c r="AB71" s="210"/>
      <c r="AC71" s="210"/>
      <c r="AD71" s="210"/>
      <c r="AE71" s="210"/>
      <c r="AF71" s="210"/>
      <c r="AG71" s="210" t="s">
        <v>116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2" x14ac:dyDescent="0.2">
      <c r="A72" s="217"/>
      <c r="B72" s="218"/>
      <c r="C72" s="245" t="s">
        <v>131</v>
      </c>
      <c r="D72" s="238"/>
      <c r="E72" s="238"/>
      <c r="F72" s="238"/>
      <c r="G72" s="238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20"/>
      <c r="Z72" s="210"/>
      <c r="AA72" s="210"/>
      <c r="AB72" s="210"/>
      <c r="AC72" s="210"/>
      <c r="AD72" s="210"/>
      <c r="AE72" s="210"/>
      <c r="AF72" s="210"/>
      <c r="AG72" s="210" t="s">
        <v>118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3" x14ac:dyDescent="0.2">
      <c r="A73" s="217"/>
      <c r="B73" s="218"/>
      <c r="C73" s="246" t="s">
        <v>176</v>
      </c>
      <c r="D73" s="240"/>
      <c r="E73" s="240"/>
      <c r="F73" s="240"/>
      <c r="G73" s="240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20"/>
      <c r="Z73" s="210"/>
      <c r="AA73" s="210"/>
      <c r="AB73" s="210"/>
      <c r="AC73" s="210"/>
      <c r="AD73" s="210"/>
      <c r="AE73" s="210"/>
      <c r="AF73" s="210"/>
      <c r="AG73" s="210" t="s">
        <v>118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3" x14ac:dyDescent="0.2">
      <c r="A74" s="217"/>
      <c r="B74" s="218"/>
      <c r="C74" s="246" t="s">
        <v>177</v>
      </c>
      <c r="D74" s="240"/>
      <c r="E74" s="240"/>
      <c r="F74" s="240"/>
      <c r="G74" s="240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20"/>
      <c r="Z74" s="210"/>
      <c r="AA74" s="210"/>
      <c r="AB74" s="210"/>
      <c r="AC74" s="210"/>
      <c r="AD74" s="210"/>
      <c r="AE74" s="210"/>
      <c r="AF74" s="210"/>
      <c r="AG74" s="210" t="s">
        <v>118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3" x14ac:dyDescent="0.2">
      <c r="A75" s="217"/>
      <c r="B75" s="218"/>
      <c r="C75" s="246" t="s">
        <v>178</v>
      </c>
      <c r="D75" s="240"/>
      <c r="E75" s="240"/>
      <c r="F75" s="240"/>
      <c r="G75" s="24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20"/>
      <c r="Z75" s="210"/>
      <c r="AA75" s="210"/>
      <c r="AB75" s="210"/>
      <c r="AC75" s="210"/>
      <c r="AD75" s="210"/>
      <c r="AE75" s="210"/>
      <c r="AF75" s="210"/>
      <c r="AG75" s="210" t="s">
        <v>118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">
      <c r="A76" s="217"/>
      <c r="B76" s="218"/>
      <c r="C76" s="246" t="s">
        <v>179</v>
      </c>
      <c r="D76" s="240"/>
      <c r="E76" s="240"/>
      <c r="F76" s="240"/>
      <c r="G76" s="240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20"/>
      <c r="Z76" s="210"/>
      <c r="AA76" s="210"/>
      <c r="AB76" s="210"/>
      <c r="AC76" s="210"/>
      <c r="AD76" s="210"/>
      <c r="AE76" s="210"/>
      <c r="AF76" s="210"/>
      <c r="AG76" s="210" t="s">
        <v>118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3" x14ac:dyDescent="0.2">
      <c r="A77" s="217"/>
      <c r="B77" s="218"/>
      <c r="C77" s="246" t="s">
        <v>180</v>
      </c>
      <c r="D77" s="240"/>
      <c r="E77" s="240"/>
      <c r="F77" s="240"/>
      <c r="G77" s="240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20"/>
      <c r="Z77" s="210"/>
      <c r="AA77" s="210"/>
      <c r="AB77" s="210"/>
      <c r="AC77" s="210"/>
      <c r="AD77" s="210"/>
      <c r="AE77" s="210"/>
      <c r="AF77" s="210"/>
      <c r="AG77" s="210" t="s">
        <v>118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3" x14ac:dyDescent="0.2">
      <c r="A78" s="217"/>
      <c r="B78" s="218"/>
      <c r="C78" s="246" t="s">
        <v>181</v>
      </c>
      <c r="D78" s="240"/>
      <c r="E78" s="240"/>
      <c r="F78" s="240"/>
      <c r="G78" s="240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118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3" x14ac:dyDescent="0.2">
      <c r="A79" s="217"/>
      <c r="B79" s="218"/>
      <c r="C79" s="246" t="s">
        <v>182</v>
      </c>
      <c r="D79" s="240"/>
      <c r="E79" s="240"/>
      <c r="F79" s="240"/>
      <c r="G79" s="240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20"/>
      <c r="Z79" s="210"/>
      <c r="AA79" s="210"/>
      <c r="AB79" s="210"/>
      <c r="AC79" s="210"/>
      <c r="AD79" s="210"/>
      <c r="AE79" s="210"/>
      <c r="AF79" s="210"/>
      <c r="AG79" s="210" t="s">
        <v>118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3" x14ac:dyDescent="0.2">
      <c r="A80" s="217"/>
      <c r="B80" s="218"/>
      <c r="C80" s="246" t="s">
        <v>146</v>
      </c>
      <c r="D80" s="240"/>
      <c r="E80" s="240"/>
      <c r="F80" s="240"/>
      <c r="G80" s="24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118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3" x14ac:dyDescent="0.2">
      <c r="A81" s="217"/>
      <c r="B81" s="218"/>
      <c r="C81" s="246" t="s">
        <v>134</v>
      </c>
      <c r="D81" s="240"/>
      <c r="E81" s="240"/>
      <c r="F81" s="240"/>
      <c r="G81" s="240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20"/>
      <c r="Z81" s="210"/>
      <c r="AA81" s="210"/>
      <c r="AB81" s="210"/>
      <c r="AC81" s="210"/>
      <c r="AD81" s="210"/>
      <c r="AE81" s="210"/>
      <c r="AF81" s="210"/>
      <c r="AG81" s="210" t="s">
        <v>118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2" x14ac:dyDescent="0.2">
      <c r="A82" s="217"/>
      <c r="B82" s="218"/>
      <c r="C82" s="247" t="s">
        <v>135</v>
      </c>
      <c r="D82" s="221"/>
      <c r="E82" s="222">
        <v>3450</v>
      </c>
      <c r="F82" s="220"/>
      <c r="G82" s="220"/>
      <c r="H82" s="220"/>
      <c r="I82" s="220"/>
      <c r="J82" s="220"/>
      <c r="K82" s="220"/>
      <c r="L82" s="220"/>
      <c r="M82" s="220"/>
      <c r="N82" s="219"/>
      <c r="O82" s="219"/>
      <c r="P82" s="219"/>
      <c r="Q82" s="219"/>
      <c r="R82" s="220"/>
      <c r="S82" s="220"/>
      <c r="T82" s="220"/>
      <c r="U82" s="220"/>
      <c r="V82" s="220"/>
      <c r="W82" s="220"/>
      <c r="X82" s="220"/>
      <c r="Y82" s="220"/>
      <c r="Z82" s="210"/>
      <c r="AA82" s="210"/>
      <c r="AB82" s="210"/>
      <c r="AC82" s="210"/>
      <c r="AD82" s="210"/>
      <c r="AE82" s="210"/>
      <c r="AF82" s="210"/>
      <c r="AG82" s="210" t="s">
        <v>125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2" x14ac:dyDescent="0.2">
      <c r="A83" s="217"/>
      <c r="B83" s="218"/>
      <c r="C83" s="248"/>
      <c r="D83" s="241"/>
      <c r="E83" s="241"/>
      <c r="F83" s="241"/>
      <c r="G83" s="241"/>
      <c r="H83" s="220"/>
      <c r="I83" s="220"/>
      <c r="J83" s="220"/>
      <c r="K83" s="220"/>
      <c r="L83" s="220"/>
      <c r="M83" s="220"/>
      <c r="N83" s="219"/>
      <c r="O83" s="219"/>
      <c r="P83" s="219"/>
      <c r="Q83" s="219"/>
      <c r="R83" s="220"/>
      <c r="S83" s="220"/>
      <c r="T83" s="220"/>
      <c r="U83" s="220"/>
      <c r="V83" s="220"/>
      <c r="W83" s="220"/>
      <c r="X83" s="220"/>
      <c r="Y83" s="220"/>
      <c r="Z83" s="210"/>
      <c r="AA83" s="210"/>
      <c r="AB83" s="210"/>
      <c r="AC83" s="210"/>
      <c r="AD83" s="210"/>
      <c r="AE83" s="210"/>
      <c r="AF83" s="210"/>
      <c r="AG83" s="210" t="s">
        <v>127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x14ac:dyDescent="0.2">
      <c r="A84" s="224" t="s">
        <v>107</v>
      </c>
      <c r="B84" s="225" t="s">
        <v>67</v>
      </c>
      <c r="C84" s="243" t="s">
        <v>68</v>
      </c>
      <c r="D84" s="226"/>
      <c r="E84" s="227"/>
      <c r="F84" s="228"/>
      <c r="G84" s="228">
        <f>SUMIF(AG85:AG168,"&lt;&gt;NOR",G85:G168)</f>
        <v>0</v>
      </c>
      <c r="H84" s="228"/>
      <c r="I84" s="228">
        <f>SUM(I85:I168)</f>
        <v>0</v>
      </c>
      <c r="J84" s="228"/>
      <c r="K84" s="228">
        <f>SUM(K85:K168)</f>
        <v>0</v>
      </c>
      <c r="L84" s="228"/>
      <c r="M84" s="228">
        <f>SUM(M85:M168)</f>
        <v>0</v>
      </c>
      <c r="N84" s="227"/>
      <c r="O84" s="227">
        <f>SUM(O85:O168)</f>
        <v>6526.79</v>
      </c>
      <c r="P84" s="227"/>
      <c r="Q84" s="227">
        <f>SUM(Q85:Q168)</f>
        <v>0</v>
      </c>
      <c r="R84" s="228"/>
      <c r="S84" s="228"/>
      <c r="T84" s="229"/>
      <c r="U84" s="223"/>
      <c r="V84" s="223">
        <f>SUM(V85:V168)</f>
        <v>0</v>
      </c>
      <c r="W84" s="223"/>
      <c r="X84" s="223"/>
      <c r="Y84" s="223"/>
      <c r="AG84" t="s">
        <v>108</v>
      </c>
    </row>
    <row r="85" spans="1:60" outlineLevel="1" x14ac:dyDescent="0.2">
      <c r="A85" s="231">
        <v>11</v>
      </c>
      <c r="B85" s="232" t="s">
        <v>183</v>
      </c>
      <c r="C85" s="244" t="s">
        <v>184</v>
      </c>
      <c r="D85" s="233" t="s">
        <v>130</v>
      </c>
      <c r="E85" s="234">
        <v>6900</v>
      </c>
      <c r="F85" s="235"/>
      <c r="G85" s="236">
        <f>ROUND(E85*F85,2)</f>
        <v>0</v>
      </c>
      <c r="H85" s="235"/>
      <c r="I85" s="236">
        <f>ROUND(E85*H85,2)</f>
        <v>0</v>
      </c>
      <c r="J85" s="235"/>
      <c r="K85" s="236">
        <f>ROUND(E85*J85,2)</f>
        <v>0</v>
      </c>
      <c r="L85" s="236">
        <v>21</v>
      </c>
      <c r="M85" s="236">
        <f>G85*(1+L85/100)</f>
        <v>0</v>
      </c>
      <c r="N85" s="234">
        <v>0.57499999999999996</v>
      </c>
      <c r="O85" s="234">
        <f>ROUND(E85*N85,2)</f>
        <v>3967.5</v>
      </c>
      <c r="P85" s="234">
        <v>0</v>
      </c>
      <c r="Q85" s="234">
        <f>ROUND(E85*P85,2)</f>
        <v>0</v>
      </c>
      <c r="R85" s="236"/>
      <c r="S85" s="236" t="s">
        <v>112</v>
      </c>
      <c r="T85" s="237" t="s">
        <v>145</v>
      </c>
      <c r="U85" s="220">
        <v>0</v>
      </c>
      <c r="V85" s="220">
        <f>ROUND(E85*U85,2)</f>
        <v>0</v>
      </c>
      <c r="W85" s="220"/>
      <c r="X85" s="220" t="s">
        <v>114</v>
      </c>
      <c r="Y85" s="220" t="s">
        <v>115</v>
      </c>
      <c r="Z85" s="210"/>
      <c r="AA85" s="210"/>
      <c r="AB85" s="210"/>
      <c r="AC85" s="210"/>
      <c r="AD85" s="210"/>
      <c r="AE85" s="210"/>
      <c r="AF85" s="210"/>
      <c r="AG85" s="210" t="s">
        <v>116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2" x14ac:dyDescent="0.2">
      <c r="A86" s="217"/>
      <c r="B86" s="218"/>
      <c r="C86" s="245" t="s">
        <v>131</v>
      </c>
      <c r="D86" s="238"/>
      <c r="E86" s="238"/>
      <c r="F86" s="238"/>
      <c r="G86" s="238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20"/>
      <c r="Z86" s="210"/>
      <c r="AA86" s="210"/>
      <c r="AB86" s="210"/>
      <c r="AC86" s="210"/>
      <c r="AD86" s="210"/>
      <c r="AE86" s="210"/>
      <c r="AF86" s="210"/>
      <c r="AG86" s="210" t="s">
        <v>118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3" x14ac:dyDescent="0.2">
      <c r="A87" s="217"/>
      <c r="B87" s="218"/>
      <c r="C87" s="246" t="s">
        <v>185</v>
      </c>
      <c r="D87" s="240"/>
      <c r="E87" s="240"/>
      <c r="F87" s="240"/>
      <c r="G87" s="240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20"/>
      <c r="Z87" s="210"/>
      <c r="AA87" s="210"/>
      <c r="AB87" s="210"/>
      <c r="AC87" s="210"/>
      <c r="AD87" s="210"/>
      <c r="AE87" s="210"/>
      <c r="AF87" s="210"/>
      <c r="AG87" s="210" t="s">
        <v>118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3" x14ac:dyDescent="0.2">
      <c r="A88" s="217"/>
      <c r="B88" s="218"/>
      <c r="C88" s="246" t="s">
        <v>186</v>
      </c>
      <c r="D88" s="240"/>
      <c r="E88" s="240"/>
      <c r="F88" s="240"/>
      <c r="G88" s="240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10"/>
      <c r="AA88" s="210"/>
      <c r="AB88" s="210"/>
      <c r="AC88" s="210"/>
      <c r="AD88" s="210"/>
      <c r="AE88" s="210"/>
      <c r="AF88" s="210"/>
      <c r="AG88" s="210" t="s">
        <v>118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3" x14ac:dyDescent="0.2">
      <c r="A89" s="217"/>
      <c r="B89" s="218"/>
      <c r="C89" s="246" t="s">
        <v>187</v>
      </c>
      <c r="D89" s="240"/>
      <c r="E89" s="240"/>
      <c r="F89" s="240"/>
      <c r="G89" s="240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20"/>
      <c r="Z89" s="210"/>
      <c r="AA89" s="210"/>
      <c r="AB89" s="210"/>
      <c r="AC89" s="210"/>
      <c r="AD89" s="210"/>
      <c r="AE89" s="210"/>
      <c r="AF89" s="210"/>
      <c r="AG89" s="210" t="s">
        <v>118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3" x14ac:dyDescent="0.2">
      <c r="A90" s="217"/>
      <c r="B90" s="218"/>
      <c r="C90" s="246" t="s">
        <v>146</v>
      </c>
      <c r="D90" s="240"/>
      <c r="E90" s="240"/>
      <c r="F90" s="240"/>
      <c r="G90" s="240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20"/>
      <c r="Z90" s="210"/>
      <c r="AA90" s="210"/>
      <c r="AB90" s="210"/>
      <c r="AC90" s="210"/>
      <c r="AD90" s="210"/>
      <c r="AE90" s="210"/>
      <c r="AF90" s="210"/>
      <c r="AG90" s="210" t="s">
        <v>118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3" x14ac:dyDescent="0.2">
      <c r="A91" s="217"/>
      <c r="B91" s="218"/>
      <c r="C91" s="246" t="s">
        <v>188</v>
      </c>
      <c r="D91" s="240"/>
      <c r="E91" s="240"/>
      <c r="F91" s="240"/>
      <c r="G91" s="240"/>
      <c r="H91" s="220"/>
      <c r="I91" s="220"/>
      <c r="J91" s="220"/>
      <c r="K91" s="220"/>
      <c r="L91" s="220"/>
      <c r="M91" s="220"/>
      <c r="N91" s="219"/>
      <c r="O91" s="219"/>
      <c r="P91" s="219"/>
      <c r="Q91" s="219"/>
      <c r="R91" s="220"/>
      <c r="S91" s="220"/>
      <c r="T91" s="220"/>
      <c r="U91" s="220"/>
      <c r="V91" s="220"/>
      <c r="W91" s="220"/>
      <c r="X91" s="220"/>
      <c r="Y91" s="220"/>
      <c r="Z91" s="210"/>
      <c r="AA91" s="210"/>
      <c r="AB91" s="210"/>
      <c r="AC91" s="210"/>
      <c r="AD91" s="210"/>
      <c r="AE91" s="210"/>
      <c r="AF91" s="210"/>
      <c r="AG91" s="210" t="s">
        <v>118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2" x14ac:dyDescent="0.2">
      <c r="A92" s="217"/>
      <c r="B92" s="218"/>
      <c r="C92" s="247" t="s">
        <v>189</v>
      </c>
      <c r="D92" s="221"/>
      <c r="E92" s="222">
        <v>6900</v>
      </c>
      <c r="F92" s="220"/>
      <c r="G92" s="220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20"/>
      <c r="Z92" s="210"/>
      <c r="AA92" s="210"/>
      <c r="AB92" s="210"/>
      <c r="AC92" s="210"/>
      <c r="AD92" s="210"/>
      <c r="AE92" s="210"/>
      <c r="AF92" s="210"/>
      <c r="AG92" s="210" t="s">
        <v>125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2" x14ac:dyDescent="0.2">
      <c r="A93" s="217"/>
      <c r="B93" s="218"/>
      <c r="C93" s="248"/>
      <c r="D93" s="241"/>
      <c r="E93" s="241"/>
      <c r="F93" s="241"/>
      <c r="G93" s="241"/>
      <c r="H93" s="220"/>
      <c r="I93" s="220"/>
      <c r="J93" s="220"/>
      <c r="K93" s="220"/>
      <c r="L93" s="220"/>
      <c r="M93" s="220"/>
      <c r="N93" s="219"/>
      <c r="O93" s="219"/>
      <c r="P93" s="219"/>
      <c r="Q93" s="219"/>
      <c r="R93" s="220"/>
      <c r="S93" s="220"/>
      <c r="T93" s="220"/>
      <c r="U93" s="220"/>
      <c r="V93" s="220"/>
      <c r="W93" s="220"/>
      <c r="X93" s="220"/>
      <c r="Y93" s="220"/>
      <c r="Z93" s="210"/>
      <c r="AA93" s="210"/>
      <c r="AB93" s="210"/>
      <c r="AC93" s="210"/>
      <c r="AD93" s="210"/>
      <c r="AE93" s="210"/>
      <c r="AF93" s="210"/>
      <c r="AG93" s="210" t="s">
        <v>127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31">
        <v>12</v>
      </c>
      <c r="B94" s="232" t="s">
        <v>190</v>
      </c>
      <c r="C94" s="244" t="s">
        <v>191</v>
      </c>
      <c r="D94" s="233" t="s">
        <v>130</v>
      </c>
      <c r="E94" s="234">
        <v>352.4</v>
      </c>
      <c r="F94" s="235"/>
      <c r="G94" s="236">
        <f>ROUND(E94*F94,2)</f>
        <v>0</v>
      </c>
      <c r="H94" s="235"/>
      <c r="I94" s="236">
        <f>ROUND(E94*H94,2)</f>
        <v>0</v>
      </c>
      <c r="J94" s="235"/>
      <c r="K94" s="236">
        <f>ROUND(E94*J94,2)</f>
        <v>0</v>
      </c>
      <c r="L94" s="236">
        <v>21</v>
      </c>
      <c r="M94" s="236">
        <f>G94*(1+L94/100)</f>
        <v>0</v>
      </c>
      <c r="N94" s="234">
        <v>0</v>
      </c>
      <c r="O94" s="234">
        <f>ROUND(E94*N94,2)</f>
        <v>0</v>
      </c>
      <c r="P94" s="234">
        <v>0</v>
      </c>
      <c r="Q94" s="234">
        <f>ROUND(E94*P94,2)</f>
        <v>0</v>
      </c>
      <c r="R94" s="236"/>
      <c r="S94" s="236" t="s">
        <v>112</v>
      </c>
      <c r="T94" s="237" t="s">
        <v>113</v>
      </c>
      <c r="U94" s="220">
        <v>0</v>
      </c>
      <c r="V94" s="220">
        <f>ROUND(E94*U94,2)</f>
        <v>0</v>
      </c>
      <c r="W94" s="220"/>
      <c r="X94" s="220" t="s">
        <v>114</v>
      </c>
      <c r="Y94" s="220" t="s">
        <v>115</v>
      </c>
      <c r="Z94" s="210"/>
      <c r="AA94" s="210"/>
      <c r="AB94" s="210"/>
      <c r="AC94" s="210"/>
      <c r="AD94" s="210"/>
      <c r="AE94" s="210"/>
      <c r="AF94" s="210"/>
      <c r="AG94" s="210" t="s">
        <v>116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2" x14ac:dyDescent="0.2">
      <c r="A95" s="217"/>
      <c r="B95" s="218"/>
      <c r="C95" s="245" t="s">
        <v>131</v>
      </c>
      <c r="D95" s="238"/>
      <c r="E95" s="238"/>
      <c r="F95" s="238"/>
      <c r="G95" s="238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20"/>
      <c r="Z95" s="210"/>
      <c r="AA95" s="210"/>
      <c r="AB95" s="210"/>
      <c r="AC95" s="210"/>
      <c r="AD95" s="210"/>
      <c r="AE95" s="210"/>
      <c r="AF95" s="210"/>
      <c r="AG95" s="210" t="s">
        <v>118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">
      <c r="A96" s="217"/>
      <c r="B96" s="218"/>
      <c r="C96" s="246" t="s">
        <v>192</v>
      </c>
      <c r="D96" s="240"/>
      <c r="E96" s="240"/>
      <c r="F96" s="240"/>
      <c r="G96" s="240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20"/>
      <c r="Z96" s="210"/>
      <c r="AA96" s="210"/>
      <c r="AB96" s="210"/>
      <c r="AC96" s="210"/>
      <c r="AD96" s="210"/>
      <c r="AE96" s="210"/>
      <c r="AF96" s="210"/>
      <c r="AG96" s="210" t="s">
        <v>118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3" x14ac:dyDescent="0.2">
      <c r="A97" s="217"/>
      <c r="B97" s="218"/>
      <c r="C97" s="246" t="s">
        <v>193</v>
      </c>
      <c r="D97" s="240"/>
      <c r="E97" s="240"/>
      <c r="F97" s="240"/>
      <c r="G97" s="240"/>
      <c r="H97" s="220"/>
      <c r="I97" s="220"/>
      <c r="J97" s="220"/>
      <c r="K97" s="220"/>
      <c r="L97" s="220"/>
      <c r="M97" s="220"/>
      <c r="N97" s="219"/>
      <c r="O97" s="219"/>
      <c r="P97" s="219"/>
      <c r="Q97" s="219"/>
      <c r="R97" s="220"/>
      <c r="S97" s="220"/>
      <c r="T97" s="220"/>
      <c r="U97" s="220"/>
      <c r="V97" s="220"/>
      <c r="W97" s="220"/>
      <c r="X97" s="220"/>
      <c r="Y97" s="220"/>
      <c r="Z97" s="210"/>
      <c r="AA97" s="210"/>
      <c r="AB97" s="210"/>
      <c r="AC97" s="210"/>
      <c r="AD97" s="210"/>
      <c r="AE97" s="210"/>
      <c r="AF97" s="210"/>
      <c r="AG97" s="210" t="s">
        <v>118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3" x14ac:dyDescent="0.2">
      <c r="A98" s="217"/>
      <c r="B98" s="218"/>
      <c r="C98" s="246" t="s">
        <v>194</v>
      </c>
      <c r="D98" s="240"/>
      <c r="E98" s="240"/>
      <c r="F98" s="240"/>
      <c r="G98" s="240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10"/>
      <c r="AA98" s="210"/>
      <c r="AB98" s="210"/>
      <c r="AC98" s="210"/>
      <c r="AD98" s="210"/>
      <c r="AE98" s="210"/>
      <c r="AF98" s="210"/>
      <c r="AG98" s="210" t="s">
        <v>118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3" x14ac:dyDescent="0.2">
      <c r="A99" s="217"/>
      <c r="B99" s="218"/>
      <c r="C99" s="246" t="s">
        <v>195</v>
      </c>
      <c r="D99" s="240"/>
      <c r="E99" s="240"/>
      <c r="F99" s="240"/>
      <c r="G99" s="240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10"/>
      <c r="AA99" s="210"/>
      <c r="AB99" s="210"/>
      <c r="AC99" s="210"/>
      <c r="AD99" s="210"/>
      <c r="AE99" s="210"/>
      <c r="AF99" s="210"/>
      <c r="AG99" s="210" t="s">
        <v>118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3" x14ac:dyDescent="0.2">
      <c r="A100" s="217"/>
      <c r="B100" s="218"/>
      <c r="C100" s="246" t="s">
        <v>146</v>
      </c>
      <c r="D100" s="240"/>
      <c r="E100" s="240"/>
      <c r="F100" s="240"/>
      <c r="G100" s="240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20"/>
      <c r="Z100" s="210"/>
      <c r="AA100" s="210"/>
      <c r="AB100" s="210"/>
      <c r="AC100" s="210"/>
      <c r="AD100" s="210"/>
      <c r="AE100" s="210"/>
      <c r="AF100" s="210"/>
      <c r="AG100" s="210" t="s">
        <v>118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3" x14ac:dyDescent="0.2">
      <c r="A101" s="217"/>
      <c r="B101" s="218"/>
      <c r="C101" s="246" t="s">
        <v>188</v>
      </c>
      <c r="D101" s="240"/>
      <c r="E101" s="240"/>
      <c r="F101" s="240"/>
      <c r="G101" s="240"/>
      <c r="H101" s="220"/>
      <c r="I101" s="220"/>
      <c r="J101" s="220"/>
      <c r="K101" s="220"/>
      <c r="L101" s="220"/>
      <c r="M101" s="220"/>
      <c r="N101" s="219"/>
      <c r="O101" s="219"/>
      <c r="P101" s="219"/>
      <c r="Q101" s="219"/>
      <c r="R101" s="220"/>
      <c r="S101" s="220"/>
      <c r="T101" s="220"/>
      <c r="U101" s="220"/>
      <c r="V101" s="220"/>
      <c r="W101" s="220"/>
      <c r="X101" s="220"/>
      <c r="Y101" s="220"/>
      <c r="Z101" s="210"/>
      <c r="AA101" s="210"/>
      <c r="AB101" s="210"/>
      <c r="AC101" s="210"/>
      <c r="AD101" s="210"/>
      <c r="AE101" s="210"/>
      <c r="AF101" s="210"/>
      <c r="AG101" s="210" t="s">
        <v>118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2" x14ac:dyDescent="0.2">
      <c r="A102" s="217"/>
      <c r="B102" s="218"/>
      <c r="C102" s="247" t="s">
        <v>196</v>
      </c>
      <c r="D102" s="221"/>
      <c r="E102" s="222">
        <v>352.4</v>
      </c>
      <c r="F102" s="220"/>
      <c r="G102" s="22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10"/>
      <c r="AA102" s="210"/>
      <c r="AB102" s="210"/>
      <c r="AC102" s="210"/>
      <c r="AD102" s="210"/>
      <c r="AE102" s="210"/>
      <c r="AF102" s="210"/>
      <c r="AG102" s="210" t="s">
        <v>125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2" x14ac:dyDescent="0.2">
      <c r="A103" s="217"/>
      <c r="B103" s="218"/>
      <c r="C103" s="248"/>
      <c r="D103" s="241"/>
      <c r="E103" s="241"/>
      <c r="F103" s="241"/>
      <c r="G103" s="241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20"/>
      <c r="Z103" s="210"/>
      <c r="AA103" s="210"/>
      <c r="AB103" s="210"/>
      <c r="AC103" s="210"/>
      <c r="AD103" s="210"/>
      <c r="AE103" s="210"/>
      <c r="AF103" s="210"/>
      <c r="AG103" s="210" t="s">
        <v>127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31">
        <v>13</v>
      </c>
      <c r="B104" s="232" t="s">
        <v>197</v>
      </c>
      <c r="C104" s="244" t="s">
        <v>198</v>
      </c>
      <c r="D104" s="233" t="s">
        <v>130</v>
      </c>
      <c r="E104" s="234">
        <v>6900</v>
      </c>
      <c r="F104" s="235"/>
      <c r="G104" s="236">
        <f>ROUND(E104*F104,2)</f>
        <v>0</v>
      </c>
      <c r="H104" s="235"/>
      <c r="I104" s="236">
        <f>ROUND(E104*H104,2)</f>
        <v>0</v>
      </c>
      <c r="J104" s="235"/>
      <c r="K104" s="236">
        <f>ROUND(E104*J104,2)</f>
        <v>0</v>
      </c>
      <c r="L104" s="236">
        <v>21</v>
      </c>
      <c r="M104" s="236">
        <f>G104*(1+L104/100)</f>
        <v>0</v>
      </c>
      <c r="N104" s="234">
        <v>0</v>
      </c>
      <c r="O104" s="234">
        <f>ROUND(E104*N104,2)</f>
        <v>0</v>
      </c>
      <c r="P104" s="234">
        <v>0</v>
      </c>
      <c r="Q104" s="234">
        <f>ROUND(E104*P104,2)</f>
        <v>0</v>
      </c>
      <c r="R104" s="236"/>
      <c r="S104" s="236" t="s">
        <v>112</v>
      </c>
      <c r="T104" s="237" t="s">
        <v>113</v>
      </c>
      <c r="U104" s="220">
        <v>0</v>
      </c>
      <c r="V104" s="220">
        <f>ROUND(E104*U104,2)</f>
        <v>0</v>
      </c>
      <c r="W104" s="220"/>
      <c r="X104" s="220" t="s">
        <v>114</v>
      </c>
      <c r="Y104" s="220" t="s">
        <v>115</v>
      </c>
      <c r="Z104" s="210"/>
      <c r="AA104" s="210"/>
      <c r="AB104" s="210"/>
      <c r="AC104" s="210"/>
      <c r="AD104" s="210"/>
      <c r="AE104" s="210"/>
      <c r="AF104" s="210"/>
      <c r="AG104" s="210" t="s">
        <v>116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2" x14ac:dyDescent="0.2">
      <c r="A105" s="217"/>
      <c r="B105" s="218"/>
      <c r="C105" s="245" t="s">
        <v>131</v>
      </c>
      <c r="D105" s="238"/>
      <c r="E105" s="238"/>
      <c r="F105" s="238"/>
      <c r="G105" s="238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20"/>
      <c r="Z105" s="210"/>
      <c r="AA105" s="210"/>
      <c r="AB105" s="210"/>
      <c r="AC105" s="210"/>
      <c r="AD105" s="210"/>
      <c r="AE105" s="210"/>
      <c r="AF105" s="210"/>
      <c r="AG105" s="210" t="s">
        <v>118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3" x14ac:dyDescent="0.2">
      <c r="A106" s="217"/>
      <c r="B106" s="218"/>
      <c r="C106" s="246" t="s">
        <v>199</v>
      </c>
      <c r="D106" s="240"/>
      <c r="E106" s="240"/>
      <c r="F106" s="240"/>
      <c r="G106" s="240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10"/>
      <c r="AA106" s="210"/>
      <c r="AB106" s="210"/>
      <c r="AC106" s="210"/>
      <c r="AD106" s="210"/>
      <c r="AE106" s="210"/>
      <c r="AF106" s="210"/>
      <c r="AG106" s="210" t="s">
        <v>118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3" x14ac:dyDescent="0.2">
      <c r="A107" s="217"/>
      <c r="B107" s="218"/>
      <c r="C107" s="246" t="s">
        <v>200</v>
      </c>
      <c r="D107" s="240"/>
      <c r="E107" s="240"/>
      <c r="F107" s="240"/>
      <c r="G107" s="240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20"/>
      <c r="Z107" s="210"/>
      <c r="AA107" s="210"/>
      <c r="AB107" s="210"/>
      <c r="AC107" s="210"/>
      <c r="AD107" s="210"/>
      <c r="AE107" s="210"/>
      <c r="AF107" s="210"/>
      <c r="AG107" s="210" t="s">
        <v>118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3" x14ac:dyDescent="0.2">
      <c r="A108" s="217"/>
      <c r="B108" s="218"/>
      <c r="C108" s="246" t="s">
        <v>187</v>
      </c>
      <c r="D108" s="240"/>
      <c r="E108" s="240"/>
      <c r="F108" s="240"/>
      <c r="G108" s="240"/>
      <c r="H108" s="220"/>
      <c r="I108" s="220"/>
      <c r="J108" s="220"/>
      <c r="K108" s="220"/>
      <c r="L108" s="220"/>
      <c r="M108" s="220"/>
      <c r="N108" s="219"/>
      <c r="O108" s="219"/>
      <c r="P108" s="219"/>
      <c r="Q108" s="219"/>
      <c r="R108" s="220"/>
      <c r="S108" s="220"/>
      <c r="T108" s="220"/>
      <c r="U108" s="220"/>
      <c r="V108" s="220"/>
      <c r="W108" s="220"/>
      <c r="X108" s="220"/>
      <c r="Y108" s="220"/>
      <c r="Z108" s="210"/>
      <c r="AA108" s="210"/>
      <c r="AB108" s="210"/>
      <c r="AC108" s="210"/>
      <c r="AD108" s="210"/>
      <c r="AE108" s="210"/>
      <c r="AF108" s="210"/>
      <c r="AG108" s="210" t="s">
        <v>118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3" x14ac:dyDescent="0.2">
      <c r="A109" s="217"/>
      <c r="B109" s="218"/>
      <c r="C109" s="246" t="s">
        <v>201</v>
      </c>
      <c r="D109" s="240"/>
      <c r="E109" s="240"/>
      <c r="F109" s="240"/>
      <c r="G109" s="240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20"/>
      <c r="Z109" s="210"/>
      <c r="AA109" s="210"/>
      <c r="AB109" s="210"/>
      <c r="AC109" s="210"/>
      <c r="AD109" s="210"/>
      <c r="AE109" s="210"/>
      <c r="AF109" s="210"/>
      <c r="AG109" s="210" t="s">
        <v>118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2" x14ac:dyDescent="0.2">
      <c r="A110" s="217"/>
      <c r="B110" s="218"/>
      <c r="C110" s="247" t="s">
        <v>189</v>
      </c>
      <c r="D110" s="221"/>
      <c r="E110" s="222">
        <v>6900</v>
      </c>
      <c r="F110" s="220"/>
      <c r="G110" s="220"/>
      <c r="H110" s="220"/>
      <c r="I110" s="220"/>
      <c r="J110" s="220"/>
      <c r="K110" s="220"/>
      <c r="L110" s="220"/>
      <c r="M110" s="220"/>
      <c r="N110" s="219"/>
      <c r="O110" s="219"/>
      <c r="P110" s="219"/>
      <c r="Q110" s="219"/>
      <c r="R110" s="220"/>
      <c r="S110" s="220"/>
      <c r="T110" s="220"/>
      <c r="U110" s="220"/>
      <c r="V110" s="220"/>
      <c r="W110" s="220"/>
      <c r="X110" s="220"/>
      <c r="Y110" s="220"/>
      <c r="Z110" s="210"/>
      <c r="AA110" s="210"/>
      <c r="AB110" s="210"/>
      <c r="AC110" s="210"/>
      <c r="AD110" s="210"/>
      <c r="AE110" s="210"/>
      <c r="AF110" s="210"/>
      <c r="AG110" s="210" t="s">
        <v>125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2" x14ac:dyDescent="0.2">
      <c r="A111" s="217"/>
      <c r="B111" s="218"/>
      <c r="C111" s="248"/>
      <c r="D111" s="241"/>
      <c r="E111" s="241"/>
      <c r="F111" s="241"/>
      <c r="G111" s="241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20"/>
      <c r="Z111" s="210"/>
      <c r="AA111" s="210"/>
      <c r="AB111" s="210"/>
      <c r="AC111" s="210"/>
      <c r="AD111" s="210"/>
      <c r="AE111" s="210"/>
      <c r="AF111" s="210"/>
      <c r="AG111" s="210" t="s">
        <v>127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31">
        <v>14</v>
      </c>
      <c r="B112" s="232" t="s">
        <v>202</v>
      </c>
      <c r="C112" s="244" t="s">
        <v>203</v>
      </c>
      <c r="D112" s="233" t="s">
        <v>130</v>
      </c>
      <c r="E112" s="234">
        <v>3450</v>
      </c>
      <c r="F112" s="235"/>
      <c r="G112" s="236">
        <f>ROUND(E112*F112,2)</f>
        <v>0</v>
      </c>
      <c r="H112" s="235"/>
      <c r="I112" s="236">
        <f>ROUND(E112*H112,2)</f>
        <v>0</v>
      </c>
      <c r="J112" s="235"/>
      <c r="K112" s="236">
        <f>ROUND(E112*J112,2)</f>
        <v>0</v>
      </c>
      <c r="L112" s="236">
        <v>21</v>
      </c>
      <c r="M112" s="236">
        <f>G112*(1+L112/100)</f>
        <v>0</v>
      </c>
      <c r="N112" s="234">
        <v>0</v>
      </c>
      <c r="O112" s="234">
        <f>ROUND(E112*N112,2)</f>
        <v>0</v>
      </c>
      <c r="P112" s="234">
        <v>0</v>
      </c>
      <c r="Q112" s="234">
        <f>ROUND(E112*P112,2)</f>
        <v>0</v>
      </c>
      <c r="R112" s="236"/>
      <c r="S112" s="236" t="s">
        <v>112</v>
      </c>
      <c r="T112" s="237" t="s">
        <v>113</v>
      </c>
      <c r="U112" s="220">
        <v>0</v>
      </c>
      <c r="V112" s="220">
        <f>ROUND(E112*U112,2)</f>
        <v>0</v>
      </c>
      <c r="W112" s="220"/>
      <c r="X112" s="220" t="s">
        <v>114</v>
      </c>
      <c r="Y112" s="220" t="s">
        <v>115</v>
      </c>
      <c r="Z112" s="210"/>
      <c r="AA112" s="210"/>
      <c r="AB112" s="210"/>
      <c r="AC112" s="210"/>
      <c r="AD112" s="210"/>
      <c r="AE112" s="210"/>
      <c r="AF112" s="210"/>
      <c r="AG112" s="210" t="s">
        <v>116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2" x14ac:dyDescent="0.2">
      <c r="A113" s="217"/>
      <c r="B113" s="218"/>
      <c r="C113" s="245" t="s">
        <v>131</v>
      </c>
      <c r="D113" s="238"/>
      <c r="E113" s="238"/>
      <c r="F113" s="238"/>
      <c r="G113" s="238"/>
      <c r="H113" s="220"/>
      <c r="I113" s="220"/>
      <c r="J113" s="220"/>
      <c r="K113" s="220"/>
      <c r="L113" s="220"/>
      <c r="M113" s="220"/>
      <c r="N113" s="219"/>
      <c r="O113" s="219"/>
      <c r="P113" s="219"/>
      <c r="Q113" s="219"/>
      <c r="R113" s="220"/>
      <c r="S113" s="220"/>
      <c r="T113" s="220"/>
      <c r="U113" s="220"/>
      <c r="V113" s="220"/>
      <c r="W113" s="220"/>
      <c r="X113" s="220"/>
      <c r="Y113" s="220"/>
      <c r="Z113" s="210"/>
      <c r="AA113" s="210"/>
      <c r="AB113" s="210"/>
      <c r="AC113" s="210"/>
      <c r="AD113" s="210"/>
      <c r="AE113" s="210"/>
      <c r="AF113" s="210"/>
      <c r="AG113" s="210" t="s">
        <v>118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2">
      <c r="A114" s="217"/>
      <c r="B114" s="218"/>
      <c r="C114" s="246" t="s">
        <v>204</v>
      </c>
      <c r="D114" s="240"/>
      <c r="E114" s="240"/>
      <c r="F114" s="240"/>
      <c r="G114" s="240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20"/>
      <c r="Z114" s="210"/>
      <c r="AA114" s="210"/>
      <c r="AB114" s="210"/>
      <c r="AC114" s="210"/>
      <c r="AD114" s="210"/>
      <c r="AE114" s="210"/>
      <c r="AF114" s="210"/>
      <c r="AG114" s="210" t="s">
        <v>118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39" t="str">
        <f>C114</f>
        <v>- dodání geomříže v požadované kvalitě a v množství včetně přesahů (přesahy započteny v jednotkové ceně)</v>
      </c>
      <c r="BB114" s="210"/>
      <c r="BC114" s="210"/>
      <c r="BD114" s="210"/>
      <c r="BE114" s="210"/>
      <c r="BF114" s="210"/>
      <c r="BG114" s="210"/>
      <c r="BH114" s="210"/>
    </row>
    <row r="115" spans="1:60" outlineLevel="3" x14ac:dyDescent="0.2">
      <c r="A115" s="217"/>
      <c r="B115" s="218"/>
      <c r="C115" s="246" t="s">
        <v>193</v>
      </c>
      <c r="D115" s="240"/>
      <c r="E115" s="240"/>
      <c r="F115" s="240"/>
      <c r="G115" s="240"/>
      <c r="H115" s="220"/>
      <c r="I115" s="220"/>
      <c r="J115" s="220"/>
      <c r="K115" s="220"/>
      <c r="L115" s="220"/>
      <c r="M115" s="220"/>
      <c r="N115" s="219"/>
      <c r="O115" s="219"/>
      <c r="P115" s="219"/>
      <c r="Q115" s="219"/>
      <c r="R115" s="220"/>
      <c r="S115" s="220"/>
      <c r="T115" s="220"/>
      <c r="U115" s="220"/>
      <c r="V115" s="220"/>
      <c r="W115" s="220"/>
      <c r="X115" s="220"/>
      <c r="Y115" s="220"/>
      <c r="Z115" s="210"/>
      <c r="AA115" s="210"/>
      <c r="AB115" s="210"/>
      <c r="AC115" s="210"/>
      <c r="AD115" s="210"/>
      <c r="AE115" s="210"/>
      <c r="AF115" s="210"/>
      <c r="AG115" s="210" t="s">
        <v>118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3" x14ac:dyDescent="0.2">
      <c r="A116" s="217"/>
      <c r="B116" s="218"/>
      <c r="C116" s="246" t="s">
        <v>205</v>
      </c>
      <c r="D116" s="240"/>
      <c r="E116" s="240"/>
      <c r="F116" s="240"/>
      <c r="G116" s="240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20"/>
      <c r="Z116" s="210"/>
      <c r="AA116" s="210"/>
      <c r="AB116" s="210"/>
      <c r="AC116" s="210"/>
      <c r="AD116" s="210"/>
      <c r="AE116" s="210"/>
      <c r="AF116" s="210"/>
      <c r="AG116" s="210" t="s">
        <v>118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3" x14ac:dyDescent="0.2">
      <c r="A117" s="217"/>
      <c r="B117" s="218"/>
      <c r="C117" s="246" t="s">
        <v>146</v>
      </c>
      <c r="D117" s="240"/>
      <c r="E117" s="240"/>
      <c r="F117" s="240"/>
      <c r="G117" s="240"/>
      <c r="H117" s="220"/>
      <c r="I117" s="220"/>
      <c r="J117" s="220"/>
      <c r="K117" s="220"/>
      <c r="L117" s="220"/>
      <c r="M117" s="220"/>
      <c r="N117" s="219"/>
      <c r="O117" s="219"/>
      <c r="P117" s="219"/>
      <c r="Q117" s="219"/>
      <c r="R117" s="220"/>
      <c r="S117" s="220"/>
      <c r="T117" s="220"/>
      <c r="U117" s="220"/>
      <c r="V117" s="220"/>
      <c r="W117" s="220"/>
      <c r="X117" s="220"/>
      <c r="Y117" s="220"/>
      <c r="Z117" s="210"/>
      <c r="AA117" s="210"/>
      <c r="AB117" s="210"/>
      <c r="AC117" s="210"/>
      <c r="AD117" s="210"/>
      <c r="AE117" s="210"/>
      <c r="AF117" s="210"/>
      <c r="AG117" s="210" t="s">
        <v>118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3" x14ac:dyDescent="0.2">
      <c r="A118" s="217"/>
      <c r="B118" s="218"/>
      <c r="C118" s="246" t="s">
        <v>134</v>
      </c>
      <c r="D118" s="240"/>
      <c r="E118" s="240"/>
      <c r="F118" s="240"/>
      <c r="G118" s="240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20"/>
      <c r="Z118" s="210"/>
      <c r="AA118" s="210"/>
      <c r="AB118" s="210"/>
      <c r="AC118" s="210"/>
      <c r="AD118" s="210"/>
      <c r="AE118" s="210"/>
      <c r="AF118" s="210"/>
      <c r="AG118" s="210" t="s">
        <v>118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2" x14ac:dyDescent="0.2">
      <c r="A119" s="217"/>
      <c r="B119" s="218"/>
      <c r="C119" s="247" t="s">
        <v>206</v>
      </c>
      <c r="D119" s="221"/>
      <c r="E119" s="222">
        <v>3450</v>
      </c>
      <c r="F119" s="220"/>
      <c r="G119" s="220"/>
      <c r="H119" s="220"/>
      <c r="I119" s="220"/>
      <c r="J119" s="220"/>
      <c r="K119" s="220"/>
      <c r="L119" s="220"/>
      <c r="M119" s="220"/>
      <c r="N119" s="219"/>
      <c r="O119" s="219"/>
      <c r="P119" s="219"/>
      <c r="Q119" s="219"/>
      <c r="R119" s="220"/>
      <c r="S119" s="220"/>
      <c r="T119" s="220"/>
      <c r="U119" s="220"/>
      <c r="V119" s="220"/>
      <c r="W119" s="220"/>
      <c r="X119" s="220"/>
      <c r="Y119" s="220"/>
      <c r="Z119" s="210"/>
      <c r="AA119" s="210"/>
      <c r="AB119" s="210"/>
      <c r="AC119" s="210"/>
      <c r="AD119" s="210"/>
      <c r="AE119" s="210"/>
      <c r="AF119" s="210"/>
      <c r="AG119" s="210" t="s">
        <v>125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2" x14ac:dyDescent="0.2">
      <c r="A120" s="217"/>
      <c r="B120" s="218"/>
      <c r="C120" s="248"/>
      <c r="D120" s="241"/>
      <c r="E120" s="241"/>
      <c r="F120" s="241"/>
      <c r="G120" s="241"/>
      <c r="H120" s="220"/>
      <c r="I120" s="220"/>
      <c r="J120" s="220"/>
      <c r="K120" s="220"/>
      <c r="L120" s="220"/>
      <c r="M120" s="220"/>
      <c r="N120" s="219"/>
      <c r="O120" s="219"/>
      <c r="P120" s="219"/>
      <c r="Q120" s="219"/>
      <c r="R120" s="220"/>
      <c r="S120" s="220"/>
      <c r="T120" s="220"/>
      <c r="U120" s="220"/>
      <c r="V120" s="220"/>
      <c r="W120" s="220"/>
      <c r="X120" s="220"/>
      <c r="Y120" s="220"/>
      <c r="Z120" s="210"/>
      <c r="AA120" s="210"/>
      <c r="AB120" s="210"/>
      <c r="AC120" s="210"/>
      <c r="AD120" s="210"/>
      <c r="AE120" s="210"/>
      <c r="AF120" s="210"/>
      <c r="AG120" s="210" t="s">
        <v>127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31">
        <v>15</v>
      </c>
      <c r="B121" s="232" t="s">
        <v>207</v>
      </c>
      <c r="C121" s="244" t="s">
        <v>208</v>
      </c>
      <c r="D121" s="233" t="s">
        <v>130</v>
      </c>
      <c r="E121" s="234">
        <v>3450</v>
      </c>
      <c r="F121" s="235"/>
      <c r="G121" s="236">
        <f>ROUND(E121*F121,2)</f>
        <v>0</v>
      </c>
      <c r="H121" s="235"/>
      <c r="I121" s="236">
        <f>ROUND(E121*H121,2)</f>
        <v>0</v>
      </c>
      <c r="J121" s="235"/>
      <c r="K121" s="236">
        <f>ROUND(E121*J121,2)</f>
        <v>0</v>
      </c>
      <c r="L121" s="236">
        <v>21</v>
      </c>
      <c r="M121" s="236">
        <f>G121*(1+L121/100)</f>
        <v>0</v>
      </c>
      <c r="N121" s="234">
        <v>0</v>
      </c>
      <c r="O121" s="234">
        <f>ROUND(E121*N121,2)</f>
        <v>0</v>
      </c>
      <c r="P121" s="234">
        <v>0</v>
      </c>
      <c r="Q121" s="234">
        <f>ROUND(E121*P121,2)</f>
        <v>0</v>
      </c>
      <c r="R121" s="236"/>
      <c r="S121" s="236" t="s">
        <v>112</v>
      </c>
      <c r="T121" s="237" t="s">
        <v>113</v>
      </c>
      <c r="U121" s="220">
        <v>0</v>
      </c>
      <c r="V121" s="220">
        <f>ROUND(E121*U121,2)</f>
        <v>0</v>
      </c>
      <c r="W121" s="220"/>
      <c r="X121" s="220" t="s">
        <v>114</v>
      </c>
      <c r="Y121" s="220" t="s">
        <v>115</v>
      </c>
      <c r="Z121" s="210"/>
      <c r="AA121" s="210"/>
      <c r="AB121" s="210"/>
      <c r="AC121" s="210"/>
      <c r="AD121" s="210"/>
      <c r="AE121" s="210"/>
      <c r="AF121" s="210"/>
      <c r="AG121" s="210" t="s">
        <v>116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2" x14ac:dyDescent="0.2">
      <c r="A122" s="217"/>
      <c r="B122" s="218"/>
      <c r="C122" s="245" t="s">
        <v>131</v>
      </c>
      <c r="D122" s="238"/>
      <c r="E122" s="238"/>
      <c r="F122" s="238"/>
      <c r="G122" s="238"/>
      <c r="H122" s="220"/>
      <c r="I122" s="220"/>
      <c r="J122" s="220"/>
      <c r="K122" s="220"/>
      <c r="L122" s="220"/>
      <c r="M122" s="220"/>
      <c r="N122" s="219"/>
      <c r="O122" s="219"/>
      <c r="P122" s="219"/>
      <c r="Q122" s="219"/>
      <c r="R122" s="220"/>
      <c r="S122" s="220"/>
      <c r="T122" s="220"/>
      <c r="U122" s="220"/>
      <c r="V122" s="220"/>
      <c r="W122" s="220"/>
      <c r="X122" s="220"/>
      <c r="Y122" s="220"/>
      <c r="Z122" s="210"/>
      <c r="AA122" s="210"/>
      <c r="AB122" s="210"/>
      <c r="AC122" s="210"/>
      <c r="AD122" s="210"/>
      <c r="AE122" s="210"/>
      <c r="AF122" s="210"/>
      <c r="AG122" s="210" t="s">
        <v>118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3" x14ac:dyDescent="0.2">
      <c r="A123" s="217"/>
      <c r="B123" s="218"/>
      <c r="C123" s="246" t="s">
        <v>209</v>
      </c>
      <c r="D123" s="240"/>
      <c r="E123" s="240"/>
      <c r="F123" s="240"/>
      <c r="G123" s="240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20"/>
      <c r="Z123" s="210"/>
      <c r="AA123" s="210"/>
      <c r="AB123" s="210"/>
      <c r="AC123" s="210"/>
      <c r="AD123" s="210"/>
      <c r="AE123" s="210"/>
      <c r="AF123" s="210"/>
      <c r="AG123" s="210" t="s">
        <v>118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3" x14ac:dyDescent="0.2">
      <c r="A124" s="217"/>
      <c r="B124" s="218"/>
      <c r="C124" s="246" t="s">
        <v>193</v>
      </c>
      <c r="D124" s="240"/>
      <c r="E124" s="240"/>
      <c r="F124" s="240"/>
      <c r="G124" s="240"/>
      <c r="H124" s="220"/>
      <c r="I124" s="220"/>
      <c r="J124" s="220"/>
      <c r="K124" s="220"/>
      <c r="L124" s="220"/>
      <c r="M124" s="220"/>
      <c r="N124" s="219"/>
      <c r="O124" s="219"/>
      <c r="P124" s="219"/>
      <c r="Q124" s="219"/>
      <c r="R124" s="220"/>
      <c r="S124" s="220"/>
      <c r="T124" s="220"/>
      <c r="U124" s="220"/>
      <c r="V124" s="220"/>
      <c r="W124" s="220"/>
      <c r="X124" s="220"/>
      <c r="Y124" s="220"/>
      <c r="Z124" s="210"/>
      <c r="AA124" s="210"/>
      <c r="AB124" s="210"/>
      <c r="AC124" s="210"/>
      <c r="AD124" s="210"/>
      <c r="AE124" s="210"/>
      <c r="AF124" s="210"/>
      <c r="AG124" s="210" t="s">
        <v>118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3" x14ac:dyDescent="0.2">
      <c r="A125" s="217"/>
      <c r="B125" s="218"/>
      <c r="C125" s="246" t="s">
        <v>210</v>
      </c>
      <c r="D125" s="240"/>
      <c r="E125" s="240"/>
      <c r="F125" s="240"/>
      <c r="G125" s="240"/>
      <c r="H125" s="220"/>
      <c r="I125" s="220"/>
      <c r="J125" s="220"/>
      <c r="K125" s="220"/>
      <c r="L125" s="220"/>
      <c r="M125" s="220"/>
      <c r="N125" s="219"/>
      <c r="O125" s="219"/>
      <c r="P125" s="219"/>
      <c r="Q125" s="219"/>
      <c r="R125" s="220"/>
      <c r="S125" s="220"/>
      <c r="T125" s="220"/>
      <c r="U125" s="220"/>
      <c r="V125" s="220"/>
      <c r="W125" s="220"/>
      <c r="X125" s="220"/>
      <c r="Y125" s="220"/>
      <c r="Z125" s="210"/>
      <c r="AA125" s="210"/>
      <c r="AB125" s="210"/>
      <c r="AC125" s="210"/>
      <c r="AD125" s="210"/>
      <c r="AE125" s="210"/>
      <c r="AF125" s="210"/>
      <c r="AG125" s="210" t="s">
        <v>118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3" x14ac:dyDescent="0.2">
      <c r="A126" s="217"/>
      <c r="B126" s="218"/>
      <c r="C126" s="246" t="s">
        <v>211</v>
      </c>
      <c r="D126" s="240"/>
      <c r="E126" s="240"/>
      <c r="F126" s="240"/>
      <c r="G126" s="240"/>
      <c r="H126" s="220"/>
      <c r="I126" s="220"/>
      <c r="J126" s="220"/>
      <c r="K126" s="220"/>
      <c r="L126" s="220"/>
      <c r="M126" s="220"/>
      <c r="N126" s="219"/>
      <c r="O126" s="219"/>
      <c r="P126" s="219"/>
      <c r="Q126" s="219"/>
      <c r="R126" s="220"/>
      <c r="S126" s="220"/>
      <c r="T126" s="220"/>
      <c r="U126" s="220"/>
      <c r="V126" s="220"/>
      <c r="W126" s="220"/>
      <c r="X126" s="220"/>
      <c r="Y126" s="220"/>
      <c r="Z126" s="210"/>
      <c r="AA126" s="210"/>
      <c r="AB126" s="210"/>
      <c r="AC126" s="210"/>
      <c r="AD126" s="210"/>
      <c r="AE126" s="210"/>
      <c r="AF126" s="210"/>
      <c r="AG126" s="210" t="s">
        <v>118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3" x14ac:dyDescent="0.2">
      <c r="A127" s="217"/>
      <c r="B127" s="218"/>
      <c r="C127" s="246" t="s">
        <v>212</v>
      </c>
      <c r="D127" s="240"/>
      <c r="E127" s="240"/>
      <c r="F127" s="240"/>
      <c r="G127" s="240"/>
      <c r="H127" s="220"/>
      <c r="I127" s="220"/>
      <c r="J127" s="220"/>
      <c r="K127" s="220"/>
      <c r="L127" s="220"/>
      <c r="M127" s="220"/>
      <c r="N127" s="219"/>
      <c r="O127" s="219"/>
      <c r="P127" s="219"/>
      <c r="Q127" s="219"/>
      <c r="R127" s="220"/>
      <c r="S127" s="220"/>
      <c r="T127" s="220"/>
      <c r="U127" s="220"/>
      <c r="V127" s="220"/>
      <c r="W127" s="220"/>
      <c r="X127" s="220"/>
      <c r="Y127" s="220"/>
      <c r="Z127" s="210"/>
      <c r="AA127" s="210"/>
      <c r="AB127" s="210"/>
      <c r="AC127" s="210"/>
      <c r="AD127" s="210"/>
      <c r="AE127" s="210"/>
      <c r="AF127" s="210"/>
      <c r="AG127" s="210" t="s">
        <v>118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39" t="str">
        <f>C127</f>
        <v>- úpravu napojení, ukončení podél obrubníků, dilatačních zařízení, odvodňovacích proužků, odvodňovačů, vpustí, šachet a pod.</v>
      </c>
      <c r="BB127" s="210"/>
      <c r="BC127" s="210"/>
      <c r="BD127" s="210"/>
      <c r="BE127" s="210"/>
      <c r="BF127" s="210"/>
      <c r="BG127" s="210"/>
      <c r="BH127" s="210"/>
    </row>
    <row r="128" spans="1:60" outlineLevel="3" x14ac:dyDescent="0.2">
      <c r="A128" s="217"/>
      <c r="B128" s="218"/>
      <c r="C128" s="246" t="s">
        <v>146</v>
      </c>
      <c r="D128" s="240"/>
      <c r="E128" s="240"/>
      <c r="F128" s="240"/>
      <c r="G128" s="240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20"/>
      <c r="Z128" s="210"/>
      <c r="AA128" s="210"/>
      <c r="AB128" s="210"/>
      <c r="AC128" s="210"/>
      <c r="AD128" s="210"/>
      <c r="AE128" s="210"/>
      <c r="AF128" s="210"/>
      <c r="AG128" s="210" t="s">
        <v>118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3" x14ac:dyDescent="0.2">
      <c r="A129" s="217"/>
      <c r="B129" s="218"/>
      <c r="C129" s="246" t="s">
        <v>188</v>
      </c>
      <c r="D129" s="240"/>
      <c r="E129" s="240"/>
      <c r="F129" s="240"/>
      <c r="G129" s="240"/>
      <c r="H129" s="220"/>
      <c r="I129" s="220"/>
      <c r="J129" s="220"/>
      <c r="K129" s="220"/>
      <c r="L129" s="220"/>
      <c r="M129" s="220"/>
      <c r="N129" s="219"/>
      <c r="O129" s="219"/>
      <c r="P129" s="219"/>
      <c r="Q129" s="219"/>
      <c r="R129" s="220"/>
      <c r="S129" s="220"/>
      <c r="T129" s="220"/>
      <c r="U129" s="220"/>
      <c r="V129" s="220"/>
      <c r="W129" s="220"/>
      <c r="X129" s="220"/>
      <c r="Y129" s="220"/>
      <c r="Z129" s="210"/>
      <c r="AA129" s="210"/>
      <c r="AB129" s="210"/>
      <c r="AC129" s="210"/>
      <c r="AD129" s="210"/>
      <c r="AE129" s="210"/>
      <c r="AF129" s="210"/>
      <c r="AG129" s="210" t="s">
        <v>118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3" x14ac:dyDescent="0.2">
      <c r="A130" s="217"/>
      <c r="B130" s="218"/>
      <c r="C130" s="246" t="s">
        <v>213</v>
      </c>
      <c r="D130" s="240"/>
      <c r="E130" s="240"/>
      <c r="F130" s="240"/>
      <c r="G130" s="240"/>
      <c r="H130" s="220"/>
      <c r="I130" s="220"/>
      <c r="J130" s="220"/>
      <c r="K130" s="220"/>
      <c r="L130" s="220"/>
      <c r="M130" s="220"/>
      <c r="N130" s="219"/>
      <c r="O130" s="219"/>
      <c r="P130" s="219"/>
      <c r="Q130" s="219"/>
      <c r="R130" s="220"/>
      <c r="S130" s="220"/>
      <c r="T130" s="220"/>
      <c r="U130" s="220"/>
      <c r="V130" s="220"/>
      <c r="W130" s="220"/>
      <c r="X130" s="220"/>
      <c r="Y130" s="220"/>
      <c r="Z130" s="210"/>
      <c r="AA130" s="210"/>
      <c r="AB130" s="210"/>
      <c r="AC130" s="210"/>
      <c r="AD130" s="210"/>
      <c r="AE130" s="210"/>
      <c r="AF130" s="210"/>
      <c r="AG130" s="210" t="s">
        <v>118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39" t="str">
        <f>C130</f>
        <v>- těsnění podél obrubníků, dilatačních zařízení, odvodňovacích proužků, odvodňovačů, vpustí, šachet a pod.</v>
      </c>
      <c r="BB130" s="210"/>
      <c r="BC130" s="210"/>
      <c r="BD130" s="210"/>
      <c r="BE130" s="210"/>
      <c r="BF130" s="210"/>
      <c r="BG130" s="210"/>
      <c r="BH130" s="210"/>
    </row>
    <row r="131" spans="1:60" outlineLevel="2" x14ac:dyDescent="0.2">
      <c r="A131" s="217"/>
      <c r="B131" s="218"/>
      <c r="C131" s="247" t="s">
        <v>135</v>
      </c>
      <c r="D131" s="221"/>
      <c r="E131" s="222">
        <v>3450</v>
      </c>
      <c r="F131" s="220"/>
      <c r="G131" s="220"/>
      <c r="H131" s="220"/>
      <c r="I131" s="220"/>
      <c r="J131" s="220"/>
      <c r="K131" s="220"/>
      <c r="L131" s="220"/>
      <c r="M131" s="220"/>
      <c r="N131" s="219"/>
      <c r="O131" s="219"/>
      <c r="P131" s="219"/>
      <c r="Q131" s="219"/>
      <c r="R131" s="220"/>
      <c r="S131" s="220"/>
      <c r="T131" s="220"/>
      <c r="U131" s="220"/>
      <c r="V131" s="220"/>
      <c r="W131" s="220"/>
      <c r="X131" s="220"/>
      <c r="Y131" s="220"/>
      <c r="Z131" s="210"/>
      <c r="AA131" s="210"/>
      <c r="AB131" s="210"/>
      <c r="AC131" s="210"/>
      <c r="AD131" s="210"/>
      <c r="AE131" s="210"/>
      <c r="AF131" s="210"/>
      <c r="AG131" s="210" t="s">
        <v>125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2" x14ac:dyDescent="0.2">
      <c r="A132" s="217"/>
      <c r="B132" s="218"/>
      <c r="C132" s="248"/>
      <c r="D132" s="241"/>
      <c r="E132" s="241"/>
      <c r="F132" s="241"/>
      <c r="G132" s="241"/>
      <c r="H132" s="220"/>
      <c r="I132" s="220"/>
      <c r="J132" s="220"/>
      <c r="K132" s="220"/>
      <c r="L132" s="220"/>
      <c r="M132" s="220"/>
      <c r="N132" s="219"/>
      <c r="O132" s="219"/>
      <c r="P132" s="219"/>
      <c r="Q132" s="219"/>
      <c r="R132" s="220"/>
      <c r="S132" s="220"/>
      <c r="T132" s="220"/>
      <c r="U132" s="220"/>
      <c r="V132" s="220"/>
      <c r="W132" s="220"/>
      <c r="X132" s="220"/>
      <c r="Y132" s="220"/>
      <c r="Z132" s="210"/>
      <c r="AA132" s="210"/>
      <c r="AB132" s="210"/>
      <c r="AC132" s="210"/>
      <c r="AD132" s="210"/>
      <c r="AE132" s="210"/>
      <c r="AF132" s="210"/>
      <c r="AG132" s="210" t="s">
        <v>127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31">
        <v>16</v>
      </c>
      <c r="B133" s="232" t="s">
        <v>214</v>
      </c>
      <c r="C133" s="244" t="s">
        <v>215</v>
      </c>
      <c r="D133" s="233" t="s">
        <v>130</v>
      </c>
      <c r="E133" s="234">
        <v>3450</v>
      </c>
      <c r="F133" s="235"/>
      <c r="G133" s="236">
        <f>ROUND(E133*F133,2)</f>
        <v>0</v>
      </c>
      <c r="H133" s="235"/>
      <c r="I133" s="236">
        <f>ROUND(E133*H133,2)</f>
        <v>0</v>
      </c>
      <c r="J133" s="235"/>
      <c r="K133" s="236">
        <f>ROUND(E133*J133,2)</f>
        <v>0</v>
      </c>
      <c r="L133" s="236">
        <v>21</v>
      </c>
      <c r="M133" s="236">
        <f>G133*(1+L133/100)</f>
        <v>0</v>
      </c>
      <c r="N133" s="234">
        <v>0</v>
      </c>
      <c r="O133" s="234">
        <f>ROUND(E133*N133,2)</f>
        <v>0</v>
      </c>
      <c r="P133" s="234">
        <v>0</v>
      </c>
      <c r="Q133" s="234">
        <f>ROUND(E133*P133,2)</f>
        <v>0</v>
      </c>
      <c r="R133" s="236"/>
      <c r="S133" s="236" t="s">
        <v>112</v>
      </c>
      <c r="T133" s="237" t="s">
        <v>113</v>
      </c>
      <c r="U133" s="220">
        <v>0</v>
      </c>
      <c r="V133" s="220">
        <f>ROUND(E133*U133,2)</f>
        <v>0</v>
      </c>
      <c r="W133" s="220"/>
      <c r="X133" s="220" t="s">
        <v>114</v>
      </c>
      <c r="Y133" s="220" t="s">
        <v>115</v>
      </c>
      <c r="Z133" s="210"/>
      <c r="AA133" s="210"/>
      <c r="AB133" s="210"/>
      <c r="AC133" s="210"/>
      <c r="AD133" s="210"/>
      <c r="AE133" s="210"/>
      <c r="AF133" s="210"/>
      <c r="AG133" s="210" t="s">
        <v>116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2" x14ac:dyDescent="0.2">
      <c r="A134" s="217"/>
      <c r="B134" s="218"/>
      <c r="C134" s="245" t="s">
        <v>131</v>
      </c>
      <c r="D134" s="238"/>
      <c r="E134" s="238"/>
      <c r="F134" s="238"/>
      <c r="G134" s="238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20"/>
      <c r="Z134" s="210"/>
      <c r="AA134" s="210"/>
      <c r="AB134" s="210"/>
      <c r="AC134" s="210"/>
      <c r="AD134" s="210"/>
      <c r="AE134" s="210"/>
      <c r="AF134" s="210"/>
      <c r="AG134" s="210" t="s">
        <v>118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3" x14ac:dyDescent="0.2">
      <c r="A135" s="217"/>
      <c r="B135" s="218"/>
      <c r="C135" s="246" t="s">
        <v>209</v>
      </c>
      <c r="D135" s="240"/>
      <c r="E135" s="240"/>
      <c r="F135" s="240"/>
      <c r="G135" s="240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20"/>
      <c r="Z135" s="210"/>
      <c r="AA135" s="210"/>
      <c r="AB135" s="210"/>
      <c r="AC135" s="210"/>
      <c r="AD135" s="210"/>
      <c r="AE135" s="210"/>
      <c r="AF135" s="210"/>
      <c r="AG135" s="210" t="s">
        <v>118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3" x14ac:dyDescent="0.2">
      <c r="A136" s="217"/>
      <c r="B136" s="218"/>
      <c r="C136" s="246" t="s">
        <v>193</v>
      </c>
      <c r="D136" s="240"/>
      <c r="E136" s="240"/>
      <c r="F136" s="240"/>
      <c r="G136" s="240"/>
      <c r="H136" s="220"/>
      <c r="I136" s="220"/>
      <c r="J136" s="220"/>
      <c r="K136" s="220"/>
      <c r="L136" s="220"/>
      <c r="M136" s="220"/>
      <c r="N136" s="219"/>
      <c r="O136" s="219"/>
      <c r="P136" s="219"/>
      <c r="Q136" s="219"/>
      <c r="R136" s="220"/>
      <c r="S136" s="220"/>
      <c r="T136" s="220"/>
      <c r="U136" s="220"/>
      <c r="V136" s="220"/>
      <c r="W136" s="220"/>
      <c r="X136" s="220"/>
      <c r="Y136" s="220"/>
      <c r="Z136" s="210"/>
      <c r="AA136" s="210"/>
      <c r="AB136" s="210"/>
      <c r="AC136" s="210"/>
      <c r="AD136" s="210"/>
      <c r="AE136" s="210"/>
      <c r="AF136" s="210"/>
      <c r="AG136" s="210" t="s">
        <v>118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3" x14ac:dyDescent="0.2">
      <c r="A137" s="217"/>
      <c r="B137" s="218"/>
      <c r="C137" s="246" t="s">
        <v>210</v>
      </c>
      <c r="D137" s="240"/>
      <c r="E137" s="240"/>
      <c r="F137" s="240"/>
      <c r="G137" s="240"/>
      <c r="H137" s="220"/>
      <c r="I137" s="220"/>
      <c r="J137" s="220"/>
      <c r="K137" s="220"/>
      <c r="L137" s="220"/>
      <c r="M137" s="220"/>
      <c r="N137" s="219"/>
      <c r="O137" s="219"/>
      <c r="P137" s="219"/>
      <c r="Q137" s="219"/>
      <c r="R137" s="220"/>
      <c r="S137" s="220"/>
      <c r="T137" s="220"/>
      <c r="U137" s="220"/>
      <c r="V137" s="220"/>
      <c r="W137" s="220"/>
      <c r="X137" s="220"/>
      <c r="Y137" s="220"/>
      <c r="Z137" s="210"/>
      <c r="AA137" s="210"/>
      <c r="AB137" s="210"/>
      <c r="AC137" s="210"/>
      <c r="AD137" s="210"/>
      <c r="AE137" s="210"/>
      <c r="AF137" s="210"/>
      <c r="AG137" s="210" t="s">
        <v>118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3" x14ac:dyDescent="0.2">
      <c r="A138" s="217"/>
      <c r="B138" s="218"/>
      <c r="C138" s="246" t="s">
        <v>211</v>
      </c>
      <c r="D138" s="240"/>
      <c r="E138" s="240"/>
      <c r="F138" s="240"/>
      <c r="G138" s="240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20"/>
      <c r="Z138" s="210"/>
      <c r="AA138" s="210"/>
      <c r="AB138" s="210"/>
      <c r="AC138" s="210"/>
      <c r="AD138" s="210"/>
      <c r="AE138" s="210"/>
      <c r="AF138" s="210"/>
      <c r="AG138" s="210" t="s">
        <v>118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3" x14ac:dyDescent="0.2">
      <c r="A139" s="217"/>
      <c r="B139" s="218"/>
      <c r="C139" s="246" t="s">
        <v>212</v>
      </c>
      <c r="D139" s="240"/>
      <c r="E139" s="240"/>
      <c r="F139" s="240"/>
      <c r="G139" s="240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20"/>
      <c r="Z139" s="210"/>
      <c r="AA139" s="210"/>
      <c r="AB139" s="210"/>
      <c r="AC139" s="210"/>
      <c r="AD139" s="210"/>
      <c r="AE139" s="210"/>
      <c r="AF139" s="210"/>
      <c r="AG139" s="210" t="s">
        <v>118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39" t="str">
        <f>C139</f>
        <v>- úpravu napojení, ukončení podél obrubníků, dilatačních zařízení, odvodňovacích proužků, odvodňovačů, vpustí, šachet a pod.</v>
      </c>
      <c r="BB139" s="210"/>
      <c r="BC139" s="210"/>
      <c r="BD139" s="210"/>
      <c r="BE139" s="210"/>
      <c r="BF139" s="210"/>
      <c r="BG139" s="210"/>
      <c r="BH139" s="210"/>
    </row>
    <row r="140" spans="1:60" outlineLevel="3" x14ac:dyDescent="0.2">
      <c r="A140" s="217"/>
      <c r="B140" s="218"/>
      <c r="C140" s="246" t="s">
        <v>146</v>
      </c>
      <c r="D140" s="240"/>
      <c r="E140" s="240"/>
      <c r="F140" s="240"/>
      <c r="G140" s="240"/>
      <c r="H140" s="220"/>
      <c r="I140" s="220"/>
      <c r="J140" s="220"/>
      <c r="K140" s="220"/>
      <c r="L140" s="220"/>
      <c r="M140" s="220"/>
      <c r="N140" s="219"/>
      <c r="O140" s="219"/>
      <c r="P140" s="219"/>
      <c r="Q140" s="219"/>
      <c r="R140" s="220"/>
      <c r="S140" s="220"/>
      <c r="T140" s="220"/>
      <c r="U140" s="220"/>
      <c r="V140" s="220"/>
      <c r="W140" s="220"/>
      <c r="X140" s="220"/>
      <c r="Y140" s="220"/>
      <c r="Z140" s="210"/>
      <c r="AA140" s="210"/>
      <c r="AB140" s="210"/>
      <c r="AC140" s="210"/>
      <c r="AD140" s="210"/>
      <c r="AE140" s="210"/>
      <c r="AF140" s="210"/>
      <c r="AG140" s="210" t="s">
        <v>118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3" x14ac:dyDescent="0.2">
      <c r="A141" s="217"/>
      <c r="B141" s="218"/>
      <c r="C141" s="246" t="s">
        <v>188</v>
      </c>
      <c r="D141" s="240"/>
      <c r="E141" s="240"/>
      <c r="F141" s="240"/>
      <c r="G141" s="240"/>
      <c r="H141" s="220"/>
      <c r="I141" s="220"/>
      <c r="J141" s="220"/>
      <c r="K141" s="220"/>
      <c r="L141" s="220"/>
      <c r="M141" s="220"/>
      <c r="N141" s="219"/>
      <c r="O141" s="219"/>
      <c r="P141" s="219"/>
      <c r="Q141" s="219"/>
      <c r="R141" s="220"/>
      <c r="S141" s="220"/>
      <c r="T141" s="220"/>
      <c r="U141" s="220"/>
      <c r="V141" s="220"/>
      <c r="W141" s="220"/>
      <c r="X141" s="220"/>
      <c r="Y141" s="220"/>
      <c r="Z141" s="210"/>
      <c r="AA141" s="210"/>
      <c r="AB141" s="210"/>
      <c r="AC141" s="210"/>
      <c r="AD141" s="210"/>
      <c r="AE141" s="210"/>
      <c r="AF141" s="210"/>
      <c r="AG141" s="210" t="s">
        <v>118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3" x14ac:dyDescent="0.2">
      <c r="A142" s="217"/>
      <c r="B142" s="218"/>
      <c r="C142" s="246" t="s">
        <v>213</v>
      </c>
      <c r="D142" s="240"/>
      <c r="E142" s="240"/>
      <c r="F142" s="240"/>
      <c r="G142" s="240"/>
      <c r="H142" s="220"/>
      <c r="I142" s="220"/>
      <c r="J142" s="220"/>
      <c r="K142" s="220"/>
      <c r="L142" s="220"/>
      <c r="M142" s="220"/>
      <c r="N142" s="219"/>
      <c r="O142" s="219"/>
      <c r="P142" s="219"/>
      <c r="Q142" s="219"/>
      <c r="R142" s="220"/>
      <c r="S142" s="220"/>
      <c r="T142" s="220"/>
      <c r="U142" s="220"/>
      <c r="V142" s="220"/>
      <c r="W142" s="220"/>
      <c r="X142" s="220"/>
      <c r="Y142" s="220"/>
      <c r="Z142" s="210"/>
      <c r="AA142" s="210"/>
      <c r="AB142" s="210"/>
      <c r="AC142" s="210"/>
      <c r="AD142" s="210"/>
      <c r="AE142" s="210"/>
      <c r="AF142" s="210"/>
      <c r="AG142" s="210" t="s">
        <v>118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39" t="str">
        <f>C142</f>
        <v>- těsnění podél obrubníků, dilatačních zařízení, odvodňovacích proužků, odvodňovačů, vpustí, šachet a pod.</v>
      </c>
      <c r="BB142" s="210"/>
      <c r="BC142" s="210"/>
      <c r="BD142" s="210"/>
      <c r="BE142" s="210"/>
      <c r="BF142" s="210"/>
      <c r="BG142" s="210"/>
      <c r="BH142" s="210"/>
    </row>
    <row r="143" spans="1:60" outlineLevel="2" x14ac:dyDescent="0.2">
      <c r="A143" s="217"/>
      <c r="B143" s="218"/>
      <c r="C143" s="247" t="s">
        <v>216</v>
      </c>
      <c r="D143" s="221"/>
      <c r="E143" s="222">
        <v>3450</v>
      </c>
      <c r="F143" s="220"/>
      <c r="G143" s="220"/>
      <c r="H143" s="220"/>
      <c r="I143" s="220"/>
      <c r="J143" s="220"/>
      <c r="K143" s="220"/>
      <c r="L143" s="220"/>
      <c r="M143" s="220"/>
      <c r="N143" s="219"/>
      <c r="O143" s="219"/>
      <c r="P143" s="219"/>
      <c r="Q143" s="219"/>
      <c r="R143" s="220"/>
      <c r="S143" s="220"/>
      <c r="T143" s="220"/>
      <c r="U143" s="220"/>
      <c r="V143" s="220"/>
      <c r="W143" s="220"/>
      <c r="X143" s="220"/>
      <c r="Y143" s="220"/>
      <c r="Z143" s="210"/>
      <c r="AA143" s="210"/>
      <c r="AB143" s="210"/>
      <c r="AC143" s="210"/>
      <c r="AD143" s="210"/>
      <c r="AE143" s="210"/>
      <c r="AF143" s="210"/>
      <c r="AG143" s="210" t="s">
        <v>125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2" x14ac:dyDescent="0.2">
      <c r="A144" s="217"/>
      <c r="B144" s="218"/>
      <c r="C144" s="248"/>
      <c r="D144" s="241"/>
      <c r="E144" s="241"/>
      <c r="F144" s="241"/>
      <c r="G144" s="241"/>
      <c r="H144" s="220"/>
      <c r="I144" s="220"/>
      <c r="J144" s="220"/>
      <c r="K144" s="220"/>
      <c r="L144" s="220"/>
      <c r="M144" s="220"/>
      <c r="N144" s="219"/>
      <c r="O144" s="219"/>
      <c r="P144" s="219"/>
      <c r="Q144" s="219"/>
      <c r="R144" s="220"/>
      <c r="S144" s="220"/>
      <c r="T144" s="220"/>
      <c r="U144" s="220"/>
      <c r="V144" s="220"/>
      <c r="W144" s="220"/>
      <c r="X144" s="220"/>
      <c r="Y144" s="220"/>
      <c r="Z144" s="210"/>
      <c r="AA144" s="210"/>
      <c r="AB144" s="210"/>
      <c r="AC144" s="210"/>
      <c r="AD144" s="210"/>
      <c r="AE144" s="210"/>
      <c r="AF144" s="210"/>
      <c r="AG144" s="210" t="s">
        <v>127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31">
        <v>17</v>
      </c>
      <c r="B145" s="232" t="s">
        <v>217</v>
      </c>
      <c r="C145" s="244" t="s">
        <v>218</v>
      </c>
      <c r="D145" s="233" t="s">
        <v>160</v>
      </c>
      <c r="E145" s="234">
        <v>70</v>
      </c>
      <c r="F145" s="235"/>
      <c r="G145" s="236">
        <f>ROUND(E145*F145,2)</f>
        <v>0</v>
      </c>
      <c r="H145" s="235"/>
      <c r="I145" s="236">
        <f>ROUND(E145*H145,2)</f>
        <v>0</v>
      </c>
      <c r="J145" s="235"/>
      <c r="K145" s="236">
        <f>ROUND(E145*J145,2)</f>
        <v>0</v>
      </c>
      <c r="L145" s="236">
        <v>21</v>
      </c>
      <c r="M145" s="236">
        <f>G145*(1+L145/100)</f>
        <v>0</v>
      </c>
      <c r="N145" s="234">
        <v>3.5999999999999999E-3</v>
      </c>
      <c r="O145" s="234">
        <f>ROUND(E145*N145,2)</f>
        <v>0.25</v>
      </c>
      <c r="P145" s="234">
        <v>0</v>
      </c>
      <c r="Q145" s="234">
        <f>ROUND(E145*P145,2)</f>
        <v>0</v>
      </c>
      <c r="R145" s="236"/>
      <c r="S145" s="236" t="s">
        <v>112</v>
      </c>
      <c r="T145" s="237" t="s">
        <v>145</v>
      </c>
      <c r="U145" s="220">
        <v>0</v>
      </c>
      <c r="V145" s="220">
        <f>ROUND(E145*U145,2)</f>
        <v>0</v>
      </c>
      <c r="W145" s="220"/>
      <c r="X145" s="220" t="s">
        <v>114</v>
      </c>
      <c r="Y145" s="220" t="s">
        <v>115</v>
      </c>
      <c r="Z145" s="210"/>
      <c r="AA145" s="210"/>
      <c r="AB145" s="210"/>
      <c r="AC145" s="210"/>
      <c r="AD145" s="210"/>
      <c r="AE145" s="210"/>
      <c r="AF145" s="210"/>
      <c r="AG145" s="210" t="s">
        <v>116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2" x14ac:dyDescent="0.2">
      <c r="A146" s="217"/>
      <c r="B146" s="218"/>
      <c r="C146" s="245" t="s">
        <v>131</v>
      </c>
      <c r="D146" s="238"/>
      <c r="E146" s="238"/>
      <c r="F146" s="238"/>
      <c r="G146" s="238"/>
      <c r="H146" s="220"/>
      <c r="I146" s="220"/>
      <c r="J146" s="220"/>
      <c r="K146" s="220"/>
      <c r="L146" s="220"/>
      <c r="M146" s="220"/>
      <c r="N146" s="219"/>
      <c r="O146" s="219"/>
      <c r="P146" s="219"/>
      <c r="Q146" s="219"/>
      <c r="R146" s="220"/>
      <c r="S146" s="220"/>
      <c r="T146" s="220"/>
      <c r="U146" s="220"/>
      <c r="V146" s="220"/>
      <c r="W146" s="220"/>
      <c r="X146" s="220"/>
      <c r="Y146" s="220"/>
      <c r="Z146" s="210"/>
      <c r="AA146" s="210"/>
      <c r="AB146" s="210"/>
      <c r="AC146" s="210"/>
      <c r="AD146" s="210"/>
      <c r="AE146" s="210"/>
      <c r="AF146" s="210"/>
      <c r="AG146" s="210" t="s">
        <v>118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3" x14ac:dyDescent="0.2">
      <c r="A147" s="217"/>
      <c r="B147" s="218"/>
      <c r="C147" s="246" t="s">
        <v>219</v>
      </c>
      <c r="D147" s="240"/>
      <c r="E147" s="240"/>
      <c r="F147" s="240"/>
      <c r="G147" s="240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20"/>
      <c r="Z147" s="210"/>
      <c r="AA147" s="210"/>
      <c r="AB147" s="210"/>
      <c r="AC147" s="210"/>
      <c r="AD147" s="210"/>
      <c r="AE147" s="210"/>
      <c r="AF147" s="210"/>
      <c r="AG147" s="210" t="s">
        <v>118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3" x14ac:dyDescent="0.2">
      <c r="A148" s="217"/>
      <c r="B148" s="218"/>
      <c r="C148" s="246" t="s">
        <v>220</v>
      </c>
      <c r="D148" s="240"/>
      <c r="E148" s="240"/>
      <c r="F148" s="240"/>
      <c r="G148" s="240"/>
      <c r="H148" s="220"/>
      <c r="I148" s="220"/>
      <c r="J148" s="220"/>
      <c r="K148" s="220"/>
      <c r="L148" s="220"/>
      <c r="M148" s="220"/>
      <c r="N148" s="219"/>
      <c r="O148" s="219"/>
      <c r="P148" s="219"/>
      <c r="Q148" s="219"/>
      <c r="R148" s="220"/>
      <c r="S148" s="220"/>
      <c r="T148" s="220"/>
      <c r="U148" s="220"/>
      <c r="V148" s="220"/>
      <c r="W148" s="220"/>
      <c r="X148" s="220"/>
      <c r="Y148" s="220"/>
      <c r="Z148" s="210"/>
      <c r="AA148" s="210"/>
      <c r="AB148" s="210"/>
      <c r="AC148" s="210"/>
      <c r="AD148" s="210"/>
      <c r="AE148" s="210"/>
      <c r="AF148" s="210"/>
      <c r="AG148" s="210" t="s">
        <v>118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2" x14ac:dyDescent="0.2">
      <c r="A149" s="217"/>
      <c r="B149" s="218"/>
      <c r="C149" s="247" t="s">
        <v>221</v>
      </c>
      <c r="D149" s="221"/>
      <c r="E149" s="222">
        <v>70</v>
      </c>
      <c r="F149" s="220"/>
      <c r="G149" s="220"/>
      <c r="H149" s="220"/>
      <c r="I149" s="220"/>
      <c r="J149" s="220"/>
      <c r="K149" s="220"/>
      <c r="L149" s="220"/>
      <c r="M149" s="220"/>
      <c r="N149" s="219"/>
      <c r="O149" s="219"/>
      <c r="P149" s="219"/>
      <c r="Q149" s="219"/>
      <c r="R149" s="220"/>
      <c r="S149" s="220"/>
      <c r="T149" s="220"/>
      <c r="U149" s="220"/>
      <c r="V149" s="220"/>
      <c r="W149" s="220"/>
      <c r="X149" s="220"/>
      <c r="Y149" s="220"/>
      <c r="Z149" s="210"/>
      <c r="AA149" s="210"/>
      <c r="AB149" s="210"/>
      <c r="AC149" s="210"/>
      <c r="AD149" s="210"/>
      <c r="AE149" s="210"/>
      <c r="AF149" s="210"/>
      <c r="AG149" s="210" t="s">
        <v>125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2" x14ac:dyDescent="0.2">
      <c r="A150" s="217"/>
      <c r="B150" s="218"/>
      <c r="C150" s="248"/>
      <c r="D150" s="241"/>
      <c r="E150" s="241"/>
      <c r="F150" s="241"/>
      <c r="G150" s="241"/>
      <c r="H150" s="220"/>
      <c r="I150" s="220"/>
      <c r="J150" s="220"/>
      <c r="K150" s="220"/>
      <c r="L150" s="220"/>
      <c r="M150" s="220"/>
      <c r="N150" s="219"/>
      <c r="O150" s="219"/>
      <c r="P150" s="219"/>
      <c r="Q150" s="219"/>
      <c r="R150" s="220"/>
      <c r="S150" s="220"/>
      <c r="T150" s="220"/>
      <c r="U150" s="220"/>
      <c r="V150" s="220"/>
      <c r="W150" s="220"/>
      <c r="X150" s="220"/>
      <c r="Y150" s="220"/>
      <c r="Z150" s="210"/>
      <c r="AA150" s="210"/>
      <c r="AB150" s="210"/>
      <c r="AC150" s="210"/>
      <c r="AD150" s="210"/>
      <c r="AE150" s="210"/>
      <c r="AF150" s="210"/>
      <c r="AG150" s="210" t="s">
        <v>127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31">
        <v>18</v>
      </c>
      <c r="B151" s="232" t="s">
        <v>222</v>
      </c>
      <c r="C151" s="244" t="s">
        <v>223</v>
      </c>
      <c r="D151" s="233" t="s">
        <v>130</v>
      </c>
      <c r="E151" s="234">
        <v>3622.5</v>
      </c>
      <c r="F151" s="235"/>
      <c r="G151" s="236">
        <f>ROUND(E151*F151,2)</f>
        <v>0</v>
      </c>
      <c r="H151" s="235"/>
      <c r="I151" s="236">
        <f>ROUND(E151*H151,2)</f>
        <v>0</v>
      </c>
      <c r="J151" s="235"/>
      <c r="K151" s="236">
        <f>ROUND(E151*J151,2)</f>
        <v>0</v>
      </c>
      <c r="L151" s="236">
        <v>21</v>
      </c>
      <c r="M151" s="236">
        <f>G151*(1+L151/100)</f>
        <v>0</v>
      </c>
      <c r="N151" s="234">
        <v>0.34499999999999997</v>
      </c>
      <c r="O151" s="234">
        <f>ROUND(E151*N151,2)</f>
        <v>1249.76</v>
      </c>
      <c r="P151" s="234">
        <v>0</v>
      </c>
      <c r="Q151" s="234">
        <f>ROUND(E151*P151,2)</f>
        <v>0</v>
      </c>
      <c r="R151" s="236"/>
      <c r="S151" s="236" t="s">
        <v>224</v>
      </c>
      <c r="T151" s="237" t="s">
        <v>145</v>
      </c>
      <c r="U151" s="220">
        <v>0</v>
      </c>
      <c r="V151" s="220">
        <f>ROUND(E151*U151,2)</f>
        <v>0</v>
      </c>
      <c r="W151" s="220"/>
      <c r="X151" s="220" t="s">
        <v>114</v>
      </c>
      <c r="Y151" s="220" t="s">
        <v>115</v>
      </c>
      <c r="Z151" s="210"/>
      <c r="AA151" s="210"/>
      <c r="AB151" s="210"/>
      <c r="AC151" s="210"/>
      <c r="AD151" s="210"/>
      <c r="AE151" s="210"/>
      <c r="AF151" s="210"/>
      <c r="AG151" s="210" t="s">
        <v>116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2" x14ac:dyDescent="0.2">
      <c r="A152" s="217"/>
      <c r="B152" s="218"/>
      <c r="C152" s="245" t="s">
        <v>131</v>
      </c>
      <c r="D152" s="238"/>
      <c r="E152" s="238"/>
      <c r="F152" s="238"/>
      <c r="G152" s="238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20"/>
      <c r="Z152" s="210"/>
      <c r="AA152" s="210"/>
      <c r="AB152" s="210"/>
      <c r="AC152" s="210"/>
      <c r="AD152" s="210"/>
      <c r="AE152" s="210"/>
      <c r="AF152" s="210"/>
      <c r="AG152" s="210" t="s">
        <v>118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3" x14ac:dyDescent="0.2">
      <c r="A153" s="217"/>
      <c r="B153" s="218"/>
      <c r="C153" s="246" t="s">
        <v>185</v>
      </c>
      <c r="D153" s="240"/>
      <c r="E153" s="240"/>
      <c r="F153" s="240"/>
      <c r="G153" s="240"/>
      <c r="H153" s="220"/>
      <c r="I153" s="220"/>
      <c r="J153" s="220"/>
      <c r="K153" s="220"/>
      <c r="L153" s="220"/>
      <c r="M153" s="220"/>
      <c r="N153" s="219"/>
      <c r="O153" s="219"/>
      <c r="P153" s="219"/>
      <c r="Q153" s="219"/>
      <c r="R153" s="220"/>
      <c r="S153" s="220"/>
      <c r="T153" s="220"/>
      <c r="U153" s="220"/>
      <c r="V153" s="220"/>
      <c r="W153" s="220"/>
      <c r="X153" s="220"/>
      <c r="Y153" s="220"/>
      <c r="Z153" s="210"/>
      <c r="AA153" s="210"/>
      <c r="AB153" s="210"/>
      <c r="AC153" s="210"/>
      <c r="AD153" s="210"/>
      <c r="AE153" s="210"/>
      <c r="AF153" s="210"/>
      <c r="AG153" s="210" t="s">
        <v>118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3" x14ac:dyDescent="0.2">
      <c r="A154" s="217"/>
      <c r="B154" s="218"/>
      <c r="C154" s="246" t="s">
        <v>186</v>
      </c>
      <c r="D154" s="240"/>
      <c r="E154" s="240"/>
      <c r="F154" s="240"/>
      <c r="G154" s="240"/>
      <c r="H154" s="220"/>
      <c r="I154" s="220"/>
      <c r="J154" s="220"/>
      <c r="K154" s="220"/>
      <c r="L154" s="220"/>
      <c r="M154" s="220"/>
      <c r="N154" s="219"/>
      <c r="O154" s="219"/>
      <c r="P154" s="219"/>
      <c r="Q154" s="219"/>
      <c r="R154" s="220"/>
      <c r="S154" s="220"/>
      <c r="T154" s="220"/>
      <c r="U154" s="220"/>
      <c r="V154" s="220"/>
      <c r="W154" s="220"/>
      <c r="X154" s="220"/>
      <c r="Y154" s="220"/>
      <c r="Z154" s="210"/>
      <c r="AA154" s="210"/>
      <c r="AB154" s="210"/>
      <c r="AC154" s="210"/>
      <c r="AD154" s="210"/>
      <c r="AE154" s="210"/>
      <c r="AF154" s="210"/>
      <c r="AG154" s="210" t="s">
        <v>118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3" x14ac:dyDescent="0.2">
      <c r="A155" s="217"/>
      <c r="B155" s="218"/>
      <c r="C155" s="246" t="s">
        <v>187</v>
      </c>
      <c r="D155" s="240"/>
      <c r="E155" s="240"/>
      <c r="F155" s="240"/>
      <c r="G155" s="240"/>
      <c r="H155" s="220"/>
      <c r="I155" s="220"/>
      <c r="J155" s="220"/>
      <c r="K155" s="220"/>
      <c r="L155" s="220"/>
      <c r="M155" s="220"/>
      <c r="N155" s="219"/>
      <c r="O155" s="219"/>
      <c r="P155" s="219"/>
      <c r="Q155" s="219"/>
      <c r="R155" s="220"/>
      <c r="S155" s="220"/>
      <c r="T155" s="220"/>
      <c r="U155" s="220"/>
      <c r="V155" s="220"/>
      <c r="W155" s="220"/>
      <c r="X155" s="220"/>
      <c r="Y155" s="220"/>
      <c r="Z155" s="210"/>
      <c r="AA155" s="210"/>
      <c r="AB155" s="210"/>
      <c r="AC155" s="210"/>
      <c r="AD155" s="210"/>
      <c r="AE155" s="210"/>
      <c r="AF155" s="210"/>
      <c r="AG155" s="210" t="s">
        <v>118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3" x14ac:dyDescent="0.2">
      <c r="A156" s="217"/>
      <c r="B156" s="218"/>
      <c r="C156" s="246" t="s">
        <v>146</v>
      </c>
      <c r="D156" s="240"/>
      <c r="E156" s="240"/>
      <c r="F156" s="240"/>
      <c r="G156" s="240"/>
      <c r="H156" s="220"/>
      <c r="I156" s="220"/>
      <c r="J156" s="220"/>
      <c r="K156" s="220"/>
      <c r="L156" s="220"/>
      <c r="M156" s="220"/>
      <c r="N156" s="219"/>
      <c r="O156" s="219"/>
      <c r="P156" s="219"/>
      <c r="Q156" s="219"/>
      <c r="R156" s="220"/>
      <c r="S156" s="220"/>
      <c r="T156" s="220"/>
      <c r="U156" s="220"/>
      <c r="V156" s="220"/>
      <c r="W156" s="220"/>
      <c r="X156" s="220"/>
      <c r="Y156" s="220"/>
      <c r="Z156" s="210"/>
      <c r="AA156" s="210"/>
      <c r="AB156" s="210"/>
      <c r="AC156" s="210"/>
      <c r="AD156" s="210"/>
      <c r="AE156" s="210"/>
      <c r="AF156" s="210"/>
      <c r="AG156" s="210" t="s">
        <v>118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3" x14ac:dyDescent="0.2">
      <c r="A157" s="217"/>
      <c r="B157" s="218"/>
      <c r="C157" s="246" t="s">
        <v>188</v>
      </c>
      <c r="D157" s="240"/>
      <c r="E157" s="240"/>
      <c r="F157" s="240"/>
      <c r="G157" s="240"/>
      <c r="H157" s="220"/>
      <c r="I157" s="220"/>
      <c r="J157" s="220"/>
      <c r="K157" s="220"/>
      <c r="L157" s="220"/>
      <c r="M157" s="220"/>
      <c r="N157" s="219"/>
      <c r="O157" s="219"/>
      <c r="P157" s="219"/>
      <c r="Q157" s="219"/>
      <c r="R157" s="220"/>
      <c r="S157" s="220"/>
      <c r="T157" s="220"/>
      <c r="U157" s="220"/>
      <c r="V157" s="220"/>
      <c r="W157" s="220"/>
      <c r="X157" s="220"/>
      <c r="Y157" s="220"/>
      <c r="Z157" s="210"/>
      <c r="AA157" s="210"/>
      <c r="AB157" s="210"/>
      <c r="AC157" s="210"/>
      <c r="AD157" s="210"/>
      <c r="AE157" s="210"/>
      <c r="AF157" s="210"/>
      <c r="AG157" s="210" t="s">
        <v>118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2" x14ac:dyDescent="0.2">
      <c r="A158" s="217"/>
      <c r="B158" s="218"/>
      <c r="C158" s="247" t="s">
        <v>225</v>
      </c>
      <c r="D158" s="221"/>
      <c r="E158" s="222">
        <v>3622.5</v>
      </c>
      <c r="F158" s="220"/>
      <c r="G158" s="220"/>
      <c r="H158" s="220"/>
      <c r="I158" s="220"/>
      <c r="J158" s="220"/>
      <c r="K158" s="220"/>
      <c r="L158" s="220"/>
      <c r="M158" s="220"/>
      <c r="N158" s="219"/>
      <c r="O158" s="219"/>
      <c r="P158" s="219"/>
      <c r="Q158" s="219"/>
      <c r="R158" s="220"/>
      <c r="S158" s="220"/>
      <c r="T158" s="220"/>
      <c r="U158" s="220"/>
      <c r="V158" s="220"/>
      <c r="W158" s="220"/>
      <c r="X158" s="220"/>
      <c r="Y158" s="220"/>
      <c r="Z158" s="210"/>
      <c r="AA158" s="210"/>
      <c r="AB158" s="210"/>
      <c r="AC158" s="210"/>
      <c r="AD158" s="210"/>
      <c r="AE158" s="210"/>
      <c r="AF158" s="210"/>
      <c r="AG158" s="210" t="s">
        <v>125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2" x14ac:dyDescent="0.2">
      <c r="A159" s="217"/>
      <c r="B159" s="218"/>
      <c r="C159" s="248"/>
      <c r="D159" s="241"/>
      <c r="E159" s="241"/>
      <c r="F159" s="241"/>
      <c r="G159" s="241"/>
      <c r="H159" s="220"/>
      <c r="I159" s="220"/>
      <c r="J159" s="220"/>
      <c r="K159" s="220"/>
      <c r="L159" s="220"/>
      <c r="M159" s="220"/>
      <c r="N159" s="219"/>
      <c r="O159" s="219"/>
      <c r="P159" s="219"/>
      <c r="Q159" s="219"/>
      <c r="R159" s="220"/>
      <c r="S159" s="220"/>
      <c r="T159" s="220"/>
      <c r="U159" s="220"/>
      <c r="V159" s="220"/>
      <c r="W159" s="220"/>
      <c r="X159" s="220"/>
      <c r="Y159" s="220"/>
      <c r="Z159" s="210"/>
      <c r="AA159" s="210"/>
      <c r="AB159" s="210"/>
      <c r="AC159" s="210"/>
      <c r="AD159" s="210"/>
      <c r="AE159" s="210"/>
      <c r="AF159" s="210"/>
      <c r="AG159" s="210" t="s">
        <v>127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31">
        <v>19</v>
      </c>
      <c r="B160" s="232" t="s">
        <v>226</v>
      </c>
      <c r="C160" s="244" t="s">
        <v>223</v>
      </c>
      <c r="D160" s="233" t="s">
        <v>130</v>
      </c>
      <c r="E160" s="234">
        <v>3795</v>
      </c>
      <c r="F160" s="235"/>
      <c r="G160" s="236">
        <f>ROUND(E160*F160,2)</f>
        <v>0</v>
      </c>
      <c r="H160" s="235"/>
      <c r="I160" s="236">
        <f>ROUND(E160*H160,2)</f>
        <v>0</v>
      </c>
      <c r="J160" s="235"/>
      <c r="K160" s="236">
        <f>ROUND(E160*J160,2)</f>
        <v>0</v>
      </c>
      <c r="L160" s="236">
        <v>21</v>
      </c>
      <c r="M160" s="236">
        <f>G160*(1+L160/100)</f>
        <v>0</v>
      </c>
      <c r="N160" s="234">
        <v>0.34499999999999997</v>
      </c>
      <c r="O160" s="234">
        <f>ROUND(E160*N160,2)</f>
        <v>1309.28</v>
      </c>
      <c r="P160" s="234">
        <v>0</v>
      </c>
      <c r="Q160" s="234">
        <f>ROUND(E160*P160,2)</f>
        <v>0</v>
      </c>
      <c r="R160" s="236"/>
      <c r="S160" s="236" t="s">
        <v>224</v>
      </c>
      <c r="T160" s="237" t="s">
        <v>145</v>
      </c>
      <c r="U160" s="220">
        <v>0</v>
      </c>
      <c r="V160" s="220">
        <f>ROUND(E160*U160,2)</f>
        <v>0</v>
      </c>
      <c r="W160" s="220"/>
      <c r="X160" s="220" t="s">
        <v>114</v>
      </c>
      <c r="Y160" s="220" t="s">
        <v>115</v>
      </c>
      <c r="Z160" s="210"/>
      <c r="AA160" s="210"/>
      <c r="AB160" s="210"/>
      <c r="AC160" s="210"/>
      <c r="AD160" s="210"/>
      <c r="AE160" s="210"/>
      <c r="AF160" s="210"/>
      <c r="AG160" s="210" t="s">
        <v>116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2" x14ac:dyDescent="0.2">
      <c r="A161" s="217"/>
      <c r="B161" s="218"/>
      <c r="C161" s="245" t="s">
        <v>131</v>
      </c>
      <c r="D161" s="238"/>
      <c r="E161" s="238"/>
      <c r="F161" s="238"/>
      <c r="G161" s="238"/>
      <c r="H161" s="220"/>
      <c r="I161" s="220"/>
      <c r="J161" s="220"/>
      <c r="K161" s="220"/>
      <c r="L161" s="220"/>
      <c r="M161" s="220"/>
      <c r="N161" s="219"/>
      <c r="O161" s="219"/>
      <c r="P161" s="219"/>
      <c r="Q161" s="219"/>
      <c r="R161" s="220"/>
      <c r="S161" s="220"/>
      <c r="T161" s="220"/>
      <c r="U161" s="220"/>
      <c r="V161" s="220"/>
      <c r="W161" s="220"/>
      <c r="X161" s="220"/>
      <c r="Y161" s="220"/>
      <c r="Z161" s="210"/>
      <c r="AA161" s="210"/>
      <c r="AB161" s="210"/>
      <c r="AC161" s="210"/>
      <c r="AD161" s="210"/>
      <c r="AE161" s="210"/>
      <c r="AF161" s="210"/>
      <c r="AG161" s="210" t="s">
        <v>118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3" x14ac:dyDescent="0.2">
      <c r="A162" s="217"/>
      <c r="B162" s="218"/>
      <c r="C162" s="246" t="s">
        <v>185</v>
      </c>
      <c r="D162" s="240"/>
      <c r="E162" s="240"/>
      <c r="F162" s="240"/>
      <c r="G162" s="240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20"/>
      <c r="Z162" s="210"/>
      <c r="AA162" s="210"/>
      <c r="AB162" s="210"/>
      <c r="AC162" s="210"/>
      <c r="AD162" s="210"/>
      <c r="AE162" s="210"/>
      <c r="AF162" s="210"/>
      <c r="AG162" s="210" t="s">
        <v>118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3" x14ac:dyDescent="0.2">
      <c r="A163" s="217"/>
      <c r="B163" s="218"/>
      <c r="C163" s="246" t="s">
        <v>186</v>
      </c>
      <c r="D163" s="240"/>
      <c r="E163" s="240"/>
      <c r="F163" s="240"/>
      <c r="G163" s="24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20"/>
      <c r="Z163" s="210"/>
      <c r="AA163" s="210"/>
      <c r="AB163" s="210"/>
      <c r="AC163" s="210"/>
      <c r="AD163" s="210"/>
      <c r="AE163" s="210"/>
      <c r="AF163" s="210"/>
      <c r="AG163" s="210" t="s">
        <v>118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3" x14ac:dyDescent="0.2">
      <c r="A164" s="217"/>
      <c r="B164" s="218"/>
      <c r="C164" s="246" t="s">
        <v>187</v>
      </c>
      <c r="D164" s="240"/>
      <c r="E164" s="240"/>
      <c r="F164" s="240"/>
      <c r="G164" s="240"/>
      <c r="H164" s="220"/>
      <c r="I164" s="220"/>
      <c r="J164" s="220"/>
      <c r="K164" s="220"/>
      <c r="L164" s="220"/>
      <c r="M164" s="220"/>
      <c r="N164" s="219"/>
      <c r="O164" s="219"/>
      <c r="P164" s="219"/>
      <c r="Q164" s="219"/>
      <c r="R164" s="220"/>
      <c r="S164" s="220"/>
      <c r="T164" s="220"/>
      <c r="U164" s="220"/>
      <c r="V164" s="220"/>
      <c r="W164" s="220"/>
      <c r="X164" s="220"/>
      <c r="Y164" s="220"/>
      <c r="Z164" s="210"/>
      <c r="AA164" s="210"/>
      <c r="AB164" s="210"/>
      <c r="AC164" s="210"/>
      <c r="AD164" s="210"/>
      <c r="AE164" s="210"/>
      <c r="AF164" s="210"/>
      <c r="AG164" s="210" t="s">
        <v>118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3" x14ac:dyDescent="0.2">
      <c r="A165" s="217"/>
      <c r="B165" s="218"/>
      <c r="C165" s="246" t="s">
        <v>146</v>
      </c>
      <c r="D165" s="240"/>
      <c r="E165" s="240"/>
      <c r="F165" s="240"/>
      <c r="G165" s="240"/>
      <c r="H165" s="220"/>
      <c r="I165" s="220"/>
      <c r="J165" s="220"/>
      <c r="K165" s="220"/>
      <c r="L165" s="220"/>
      <c r="M165" s="220"/>
      <c r="N165" s="219"/>
      <c r="O165" s="219"/>
      <c r="P165" s="219"/>
      <c r="Q165" s="219"/>
      <c r="R165" s="220"/>
      <c r="S165" s="220"/>
      <c r="T165" s="220"/>
      <c r="U165" s="220"/>
      <c r="V165" s="220"/>
      <c r="W165" s="220"/>
      <c r="X165" s="220"/>
      <c r="Y165" s="220"/>
      <c r="Z165" s="210"/>
      <c r="AA165" s="210"/>
      <c r="AB165" s="210"/>
      <c r="AC165" s="210"/>
      <c r="AD165" s="210"/>
      <c r="AE165" s="210"/>
      <c r="AF165" s="210"/>
      <c r="AG165" s="210" t="s">
        <v>118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3" x14ac:dyDescent="0.2">
      <c r="A166" s="217"/>
      <c r="B166" s="218"/>
      <c r="C166" s="246" t="s">
        <v>188</v>
      </c>
      <c r="D166" s="240"/>
      <c r="E166" s="240"/>
      <c r="F166" s="240"/>
      <c r="G166" s="240"/>
      <c r="H166" s="220"/>
      <c r="I166" s="220"/>
      <c r="J166" s="220"/>
      <c r="K166" s="220"/>
      <c r="L166" s="220"/>
      <c r="M166" s="220"/>
      <c r="N166" s="219"/>
      <c r="O166" s="219"/>
      <c r="P166" s="219"/>
      <c r="Q166" s="219"/>
      <c r="R166" s="220"/>
      <c r="S166" s="220"/>
      <c r="T166" s="220"/>
      <c r="U166" s="220"/>
      <c r="V166" s="220"/>
      <c r="W166" s="220"/>
      <c r="X166" s="220"/>
      <c r="Y166" s="220"/>
      <c r="Z166" s="210"/>
      <c r="AA166" s="210"/>
      <c r="AB166" s="210"/>
      <c r="AC166" s="210"/>
      <c r="AD166" s="210"/>
      <c r="AE166" s="210"/>
      <c r="AF166" s="210"/>
      <c r="AG166" s="210" t="s">
        <v>118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2" x14ac:dyDescent="0.2">
      <c r="A167" s="217"/>
      <c r="B167" s="218"/>
      <c r="C167" s="247" t="s">
        <v>227</v>
      </c>
      <c r="D167" s="221"/>
      <c r="E167" s="222">
        <v>3795</v>
      </c>
      <c r="F167" s="220"/>
      <c r="G167" s="220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20"/>
      <c r="Z167" s="210"/>
      <c r="AA167" s="210"/>
      <c r="AB167" s="210"/>
      <c r="AC167" s="210"/>
      <c r="AD167" s="210"/>
      <c r="AE167" s="210"/>
      <c r="AF167" s="210"/>
      <c r="AG167" s="210" t="s">
        <v>125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2" x14ac:dyDescent="0.2">
      <c r="A168" s="217"/>
      <c r="B168" s="218"/>
      <c r="C168" s="248"/>
      <c r="D168" s="241"/>
      <c r="E168" s="241"/>
      <c r="F168" s="241"/>
      <c r="G168" s="241"/>
      <c r="H168" s="220"/>
      <c r="I168" s="220"/>
      <c r="J168" s="220"/>
      <c r="K168" s="220"/>
      <c r="L168" s="220"/>
      <c r="M168" s="220"/>
      <c r="N168" s="219"/>
      <c r="O168" s="219"/>
      <c r="P168" s="219"/>
      <c r="Q168" s="219"/>
      <c r="R168" s="220"/>
      <c r="S168" s="220"/>
      <c r="T168" s="220"/>
      <c r="U168" s="220"/>
      <c r="V168" s="220"/>
      <c r="W168" s="220"/>
      <c r="X168" s="220"/>
      <c r="Y168" s="220"/>
      <c r="Z168" s="210"/>
      <c r="AA168" s="210"/>
      <c r="AB168" s="210"/>
      <c r="AC168" s="210"/>
      <c r="AD168" s="210"/>
      <c r="AE168" s="210"/>
      <c r="AF168" s="210"/>
      <c r="AG168" s="210" t="s">
        <v>127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x14ac:dyDescent="0.2">
      <c r="A169" s="224" t="s">
        <v>107</v>
      </c>
      <c r="B169" s="225" t="s">
        <v>69</v>
      </c>
      <c r="C169" s="243" t="s">
        <v>70</v>
      </c>
      <c r="D169" s="226"/>
      <c r="E169" s="227"/>
      <c r="F169" s="228"/>
      <c r="G169" s="228">
        <f>SUMIF(AG170:AG189,"&lt;&gt;NOR",G170:G189)</f>
        <v>0</v>
      </c>
      <c r="H169" s="228"/>
      <c r="I169" s="228">
        <f>SUM(I170:I189)</f>
        <v>0</v>
      </c>
      <c r="J169" s="228"/>
      <c r="K169" s="228">
        <f>SUM(K170:K189)</f>
        <v>0</v>
      </c>
      <c r="L169" s="228"/>
      <c r="M169" s="228">
        <f>SUM(M170:M189)</f>
        <v>0</v>
      </c>
      <c r="N169" s="227"/>
      <c r="O169" s="227">
        <f>SUM(O170:O189)</f>
        <v>20.689999999999998</v>
      </c>
      <c r="P169" s="227"/>
      <c r="Q169" s="227">
        <f>SUM(Q170:Q189)</f>
        <v>0</v>
      </c>
      <c r="R169" s="228"/>
      <c r="S169" s="228"/>
      <c r="T169" s="229"/>
      <c r="U169" s="223"/>
      <c r="V169" s="223">
        <f>SUM(V170:V189)</f>
        <v>0</v>
      </c>
      <c r="W169" s="223"/>
      <c r="X169" s="223"/>
      <c r="Y169" s="223"/>
      <c r="AG169" t="s">
        <v>108</v>
      </c>
    </row>
    <row r="170" spans="1:60" outlineLevel="1" x14ac:dyDescent="0.2">
      <c r="A170" s="231">
        <v>20</v>
      </c>
      <c r="B170" s="232" t="s">
        <v>228</v>
      </c>
      <c r="C170" s="244" t="s">
        <v>229</v>
      </c>
      <c r="D170" s="233" t="s">
        <v>230</v>
      </c>
      <c r="E170" s="234">
        <v>25</v>
      </c>
      <c r="F170" s="235"/>
      <c r="G170" s="236">
        <f>ROUND(E170*F170,2)</f>
        <v>0</v>
      </c>
      <c r="H170" s="235"/>
      <c r="I170" s="236">
        <f>ROUND(E170*H170,2)</f>
        <v>0</v>
      </c>
      <c r="J170" s="235"/>
      <c r="K170" s="236">
        <f>ROUND(E170*J170,2)</f>
        <v>0</v>
      </c>
      <c r="L170" s="236">
        <v>21</v>
      </c>
      <c r="M170" s="236">
        <f>G170*(1+L170/100)</f>
        <v>0</v>
      </c>
      <c r="N170" s="234">
        <v>0.51870000000000005</v>
      </c>
      <c r="O170" s="234">
        <f>ROUND(E170*N170,2)</f>
        <v>12.97</v>
      </c>
      <c r="P170" s="234">
        <v>0</v>
      </c>
      <c r="Q170" s="234">
        <f>ROUND(E170*P170,2)</f>
        <v>0</v>
      </c>
      <c r="R170" s="236" t="s">
        <v>167</v>
      </c>
      <c r="S170" s="236" t="s">
        <v>168</v>
      </c>
      <c r="T170" s="237" t="s">
        <v>145</v>
      </c>
      <c r="U170" s="220">
        <v>0</v>
      </c>
      <c r="V170" s="220">
        <f>ROUND(E170*U170,2)</f>
        <v>0</v>
      </c>
      <c r="W170" s="220"/>
      <c r="X170" s="220" t="s">
        <v>114</v>
      </c>
      <c r="Y170" s="220" t="s">
        <v>115</v>
      </c>
      <c r="Z170" s="210"/>
      <c r="AA170" s="210"/>
      <c r="AB170" s="210"/>
      <c r="AC170" s="210"/>
      <c r="AD170" s="210"/>
      <c r="AE170" s="210"/>
      <c r="AF170" s="210"/>
      <c r="AG170" s="210" t="s">
        <v>116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ht="45" outlineLevel="2" x14ac:dyDescent="0.2">
      <c r="A171" s="217"/>
      <c r="B171" s="218"/>
      <c r="C171" s="245" t="s">
        <v>231</v>
      </c>
      <c r="D171" s="238"/>
      <c r="E171" s="238"/>
      <c r="F171" s="238"/>
      <c r="G171" s="238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20"/>
      <c r="Z171" s="210"/>
      <c r="AA171" s="210"/>
      <c r="AB171" s="210"/>
      <c r="AC171" s="210"/>
      <c r="AD171" s="210"/>
      <c r="AE171" s="210"/>
      <c r="AF171" s="210"/>
      <c r="AG171" s="210" t="s">
        <v>118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39" t="str">
        <f>C171</f>
        <v>Položka obsahuje: vyhloubení rýhy, svislé přemístění, naložení přebytku po zásypu na dopravní prostředek a odvoz do 10 km, lože pod potrubí z kameniva 4-8 mm, dodávku a montáž potrubí z trub PVC hrdlových vnějšího průměru podle popisu, dodávku a montáž PVC tvarovek jednoosých (1 kus/ 10 m potrubí), zkoušku těsnosti potrubí, obsyp potrubí z kameniva 4-8 mm, dosyp rýhy výkopkem se zhutněním.</v>
      </c>
      <c r="BB171" s="210"/>
      <c r="BC171" s="210"/>
      <c r="BD171" s="210"/>
      <c r="BE171" s="210"/>
      <c r="BF171" s="210"/>
      <c r="BG171" s="210"/>
      <c r="BH171" s="210"/>
    </row>
    <row r="172" spans="1:60" outlineLevel="2" x14ac:dyDescent="0.2">
      <c r="A172" s="217"/>
      <c r="B172" s="218"/>
      <c r="C172" s="247" t="s">
        <v>232</v>
      </c>
      <c r="D172" s="221"/>
      <c r="E172" s="222">
        <v>25</v>
      </c>
      <c r="F172" s="220"/>
      <c r="G172" s="220"/>
      <c r="H172" s="220"/>
      <c r="I172" s="220"/>
      <c r="J172" s="220"/>
      <c r="K172" s="220"/>
      <c r="L172" s="220"/>
      <c r="M172" s="220"/>
      <c r="N172" s="219"/>
      <c r="O172" s="219"/>
      <c r="P172" s="219"/>
      <c r="Q172" s="219"/>
      <c r="R172" s="220"/>
      <c r="S172" s="220"/>
      <c r="T172" s="220"/>
      <c r="U172" s="220"/>
      <c r="V172" s="220"/>
      <c r="W172" s="220"/>
      <c r="X172" s="220"/>
      <c r="Y172" s="220"/>
      <c r="Z172" s="210"/>
      <c r="AA172" s="210"/>
      <c r="AB172" s="210"/>
      <c r="AC172" s="210"/>
      <c r="AD172" s="210"/>
      <c r="AE172" s="210"/>
      <c r="AF172" s="210"/>
      <c r="AG172" s="210" t="s">
        <v>125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2" x14ac:dyDescent="0.2">
      <c r="A173" s="217"/>
      <c r="B173" s="218"/>
      <c r="C173" s="248"/>
      <c r="D173" s="241"/>
      <c r="E173" s="241"/>
      <c r="F173" s="241"/>
      <c r="G173" s="241"/>
      <c r="H173" s="220"/>
      <c r="I173" s="220"/>
      <c r="J173" s="220"/>
      <c r="K173" s="220"/>
      <c r="L173" s="220"/>
      <c r="M173" s="220"/>
      <c r="N173" s="219"/>
      <c r="O173" s="219"/>
      <c r="P173" s="219"/>
      <c r="Q173" s="219"/>
      <c r="R173" s="220"/>
      <c r="S173" s="220"/>
      <c r="T173" s="220"/>
      <c r="U173" s="220"/>
      <c r="V173" s="220"/>
      <c r="W173" s="220"/>
      <c r="X173" s="220"/>
      <c r="Y173" s="220"/>
      <c r="Z173" s="210"/>
      <c r="AA173" s="210"/>
      <c r="AB173" s="210"/>
      <c r="AC173" s="210"/>
      <c r="AD173" s="210"/>
      <c r="AE173" s="210"/>
      <c r="AF173" s="210"/>
      <c r="AG173" s="210" t="s">
        <v>127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ht="22.5" outlineLevel="1" x14ac:dyDescent="0.2">
      <c r="A174" s="231">
        <v>21</v>
      </c>
      <c r="B174" s="232" t="s">
        <v>233</v>
      </c>
      <c r="C174" s="244" t="s">
        <v>234</v>
      </c>
      <c r="D174" s="233" t="s">
        <v>235</v>
      </c>
      <c r="E174" s="234">
        <v>5</v>
      </c>
      <c r="F174" s="235"/>
      <c r="G174" s="236">
        <f>ROUND(E174*F174,2)</f>
        <v>0</v>
      </c>
      <c r="H174" s="235"/>
      <c r="I174" s="236">
        <f>ROUND(E174*H174,2)</f>
        <v>0</v>
      </c>
      <c r="J174" s="235"/>
      <c r="K174" s="236">
        <f>ROUND(E174*J174,2)</f>
        <v>0</v>
      </c>
      <c r="L174" s="236">
        <v>21</v>
      </c>
      <c r="M174" s="236">
        <f>G174*(1+L174/100)</f>
        <v>0</v>
      </c>
      <c r="N174" s="234">
        <v>0.79886000000000001</v>
      </c>
      <c r="O174" s="234">
        <f>ROUND(E174*N174,2)</f>
        <v>3.99</v>
      </c>
      <c r="P174" s="234">
        <v>0</v>
      </c>
      <c r="Q174" s="234">
        <f>ROUND(E174*P174,2)</f>
        <v>0</v>
      </c>
      <c r="R174" s="236" t="s">
        <v>167</v>
      </c>
      <c r="S174" s="236" t="s">
        <v>168</v>
      </c>
      <c r="T174" s="237" t="s">
        <v>145</v>
      </c>
      <c r="U174" s="220">
        <v>0</v>
      </c>
      <c r="V174" s="220">
        <f>ROUND(E174*U174,2)</f>
        <v>0</v>
      </c>
      <c r="W174" s="220"/>
      <c r="X174" s="220" t="s">
        <v>114</v>
      </c>
      <c r="Y174" s="220" t="s">
        <v>115</v>
      </c>
      <c r="Z174" s="210"/>
      <c r="AA174" s="210"/>
      <c r="AB174" s="210"/>
      <c r="AC174" s="210"/>
      <c r="AD174" s="210"/>
      <c r="AE174" s="210"/>
      <c r="AF174" s="210"/>
      <c r="AG174" s="210" t="s">
        <v>116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ht="22.5" outlineLevel="2" x14ac:dyDescent="0.2">
      <c r="A175" s="217"/>
      <c r="B175" s="218"/>
      <c r="C175" s="249" t="s">
        <v>236</v>
      </c>
      <c r="D175" s="242"/>
      <c r="E175" s="242"/>
      <c r="F175" s="242"/>
      <c r="G175" s="242"/>
      <c r="H175" s="220"/>
      <c r="I175" s="220"/>
      <c r="J175" s="220"/>
      <c r="K175" s="220"/>
      <c r="L175" s="220"/>
      <c r="M175" s="220"/>
      <c r="N175" s="219"/>
      <c r="O175" s="219"/>
      <c r="P175" s="219"/>
      <c r="Q175" s="219"/>
      <c r="R175" s="220"/>
      <c r="S175" s="220"/>
      <c r="T175" s="220"/>
      <c r="U175" s="220"/>
      <c r="V175" s="220"/>
      <c r="W175" s="220"/>
      <c r="X175" s="220"/>
      <c r="Y175" s="220"/>
      <c r="Z175" s="210"/>
      <c r="AA175" s="210"/>
      <c r="AB175" s="210"/>
      <c r="AC175" s="210"/>
      <c r="AD175" s="210"/>
      <c r="AE175" s="210"/>
      <c r="AF175" s="210"/>
      <c r="AG175" s="210" t="s">
        <v>170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39" t="str">
        <f>C175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B175" s="210"/>
      <c r="BC175" s="210"/>
      <c r="BD175" s="210"/>
      <c r="BE175" s="210"/>
      <c r="BF175" s="210"/>
      <c r="BG175" s="210"/>
      <c r="BH175" s="210"/>
    </row>
    <row r="176" spans="1:60" ht="22.5" outlineLevel="2" x14ac:dyDescent="0.2">
      <c r="A176" s="217"/>
      <c r="B176" s="218"/>
      <c r="C176" s="246" t="s">
        <v>267</v>
      </c>
      <c r="D176" s="240"/>
      <c r="E176" s="240"/>
      <c r="F176" s="240"/>
      <c r="G176" s="240"/>
      <c r="H176" s="220"/>
      <c r="I176" s="220"/>
      <c r="J176" s="220"/>
      <c r="K176" s="220"/>
      <c r="L176" s="220"/>
      <c r="M176" s="220"/>
      <c r="N176" s="219"/>
      <c r="O176" s="219"/>
      <c r="P176" s="219"/>
      <c r="Q176" s="219"/>
      <c r="R176" s="220"/>
      <c r="S176" s="220"/>
      <c r="T176" s="220"/>
      <c r="U176" s="220"/>
      <c r="V176" s="220"/>
      <c r="W176" s="220"/>
      <c r="X176" s="220"/>
      <c r="Y176" s="220"/>
      <c r="Z176" s="210"/>
      <c r="AA176" s="210"/>
      <c r="AB176" s="210"/>
      <c r="AC176" s="210"/>
      <c r="AD176" s="210"/>
      <c r="AE176" s="210"/>
      <c r="AF176" s="210"/>
      <c r="AG176" s="210" t="s">
        <v>118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39" t="str">
        <f>C176</f>
        <v>V položce je zakalkulováno: zřízení uliční vpusti betonových dílců ze spodního dílu s odkalištěm, středové skruže, hrdlového dílu s odtokem DN 150 mm, přechodového dílu, vyrovnávacího prstence a vtokové mříže včetně kalového koše.</v>
      </c>
      <c r="BB176" s="210"/>
      <c r="BC176" s="210"/>
      <c r="BD176" s="210"/>
      <c r="BE176" s="210"/>
      <c r="BF176" s="210"/>
      <c r="BG176" s="210"/>
      <c r="BH176" s="210"/>
    </row>
    <row r="177" spans="1:60" outlineLevel="3" x14ac:dyDescent="0.2">
      <c r="A177" s="217"/>
      <c r="B177" s="218"/>
      <c r="C177" s="246" t="s">
        <v>237</v>
      </c>
      <c r="D177" s="240"/>
      <c r="E177" s="240"/>
      <c r="F177" s="240"/>
      <c r="G177" s="240"/>
      <c r="H177" s="220"/>
      <c r="I177" s="220"/>
      <c r="J177" s="220"/>
      <c r="K177" s="220"/>
      <c r="L177" s="220"/>
      <c r="M177" s="220"/>
      <c r="N177" s="219"/>
      <c r="O177" s="219"/>
      <c r="P177" s="219"/>
      <c r="Q177" s="219"/>
      <c r="R177" s="220"/>
      <c r="S177" s="220"/>
      <c r="T177" s="220"/>
      <c r="U177" s="220"/>
      <c r="V177" s="220"/>
      <c r="W177" s="220"/>
      <c r="X177" s="220"/>
      <c r="Y177" s="220"/>
      <c r="Z177" s="210"/>
      <c r="AA177" s="210"/>
      <c r="AB177" s="210"/>
      <c r="AC177" s="210"/>
      <c r="AD177" s="210"/>
      <c r="AE177" s="210"/>
      <c r="AF177" s="210"/>
      <c r="AG177" s="210" t="s">
        <v>118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2" x14ac:dyDescent="0.2">
      <c r="A178" s="217"/>
      <c r="B178" s="218"/>
      <c r="C178" s="247" t="s">
        <v>238</v>
      </c>
      <c r="D178" s="221"/>
      <c r="E178" s="222">
        <v>5</v>
      </c>
      <c r="F178" s="220"/>
      <c r="G178" s="220"/>
      <c r="H178" s="220"/>
      <c r="I178" s="220"/>
      <c r="J178" s="220"/>
      <c r="K178" s="220"/>
      <c r="L178" s="220"/>
      <c r="M178" s="220"/>
      <c r="N178" s="219"/>
      <c r="O178" s="219"/>
      <c r="P178" s="219"/>
      <c r="Q178" s="219"/>
      <c r="R178" s="220"/>
      <c r="S178" s="220"/>
      <c r="T178" s="220"/>
      <c r="U178" s="220"/>
      <c r="V178" s="220"/>
      <c r="W178" s="220"/>
      <c r="X178" s="220"/>
      <c r="Y178" s="220"/>
      <c r="Z178" s="210"/>
      <c r="AA178" s="210"/>
      <c r="AB178" s="210"/>
      <c r="AC178" s="210"/>
      <c r="AD178" s="210"/>
      <c r="AE178" s="210"/>
      <c r="AF178" s="210"/>
      <c r="AG178" s="210" t="s">
        <v>125</v>
      </c>
      <c r="AH178" s="210">
        <v>0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2" x14ac:dyDescent="0.2">
      <c r="A179" s="217"/>
      <c r="B179" s="218"/>
      <c r="C179" s="248"/>
      <c r="D179" s="241"/>
      <c r="E179" s="241"/>
      <c r="F179" s="241"/>
      <c r="G179" s="241"/>
      <c r="H179" s="220"/>
      <c r="I179" s="220"/>
      <c r="J179" s="220"/>
      <c r="K179" s="220"/>
      <c r="L179" s="220"/>
      <c r="M179" s="220"/>
      <c r="N179" s="219"/>
      <c r="O179" s="219"/>
      <c r="P179" s="219"/>
      <c r="Q179" s="219"/>
      <c r="R179" s="220"/>
      <c r="S179" s="220"/>
      <c r="T179" s="220"/>
      <c r="U179" s="220"/>
      <c r="V179" s="220"/>
      <c r="W179" s="220"/>
      <c r="X179" s="220"/>
      <c r="Y179" s="220"/>
      <c r="Z179" s="210"/>
      <c r="AA179" s="210"/>
      <c r="AB179" s="210"/>
      <c r="AC179" s="210"/>
      <c r="AD179" s="210"/>
      <c r="AE179" s="210"/>
      <c r="AF179" s="210"/>
      <c r="AG179" s="210" t="s">
        <v>127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31">
        <v>22</v>
      </c>
      <c r="B180" s="232" t="s">
        <v>239</v>
      </c>
      <c r="C180" s="244" t="s">
        <v>240</v>
      </c>
      <c r="D180" s="233" t="s">
        <v>241</v>
      </c>
      <c r="E180" s="234">
        <v>5</v>
      </c>
      <c r="F180" s="235"/>
      <c r="G180" s="236">
        <f>ROUND(E180*F180,2)</f>
        <v>0</v>
      </c>
      <c r="H180" s="235"/>
      <c r="I180" s="236">
        <f>ROUND(E180*H180,2)</f>
        <v>0</v>
      </c>
      <c r="J180" s="235"/>
      <c r="K180" s="236">
        <f>ROUND(E180*J180,2)</f>
        <v>0</v>
      </c>
      <c r="L180" s="236">
        <v>21</v>
      </c>
      <c r="M180" s="236">
        <f>G180*(1+L180/100)</f>
        <v>0</v>
      </c>
      <c r="N180" s="234">
        <v>0.43093999999999999</v>
      </c>
      <c r="O180" s="234">
        <f>ROUND(E180*N180,2)</f>
        <v>2.15</v>
      </c>
      <c r="P180" s="234">
        <v>0</v>
      </c>
      <c r="Q180" s="234">
        <f>ROUND(E180*P180,2)</f>
        <v>0</v>
      </c>
      <c r="R180" s="236"/>
      <c r="S180" s="236" t="s">
        <v>112</v>
      </c>
      <c r="T180" s="237" t="s">
        <v>145</v>
      </c>
      <c r="U180" s="220">
        <v>0</v>
      </c>
      <c r="V180" s="220">
        <f>ROUND(E180*U180,2)</f>
        <v>0</v>
      </c>
      <c r="W180" s="220"/>
      <c r="X180" s="220" t="s">
        <v>114</v>
      </c>
      <c r="Y180" s="220" t="s">
        <v>115</v>
      </c>
      <c r="Z180" s="210"/>
      <c r="AA180" s="210"/>
      <c r="AB180" s="210"/>
      <c r="AC180" s="210"/>
      <c r="AD180" s="210"/>
      <c r="AE180" s="210"/>
      <c r="AF180" s="210"/>
      <c r="AG180" s="210" t="s">
        <v>116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2" x14ac:dyDescent="0.2">
      <c r="A181" s="217"/>
      <c r="B181" s="218"/>
      <c r="C181" s="245" t="s">
        <v>131</v>
      </c>
      <c r="D181" s="238"/>
      <c r="E181" s="238"/>
      <c r="F181" s="238"/>
      <c r="G181" s="238"/>
      <c r="H181" s="220"/>
      <c r="I181" s="220"/>
      <c r="J181" s="220"/>
      <c r="K181" s="220"/>
      <c r="L181" s="220"/>
      <c r="M181" s="220"/>
      <c r="N181" s="219"/>
      <c r="O181" s="219"/>
      <c r="P181" s="219"/>
      <c r="Q181" s="219"/>
      <c r="R181" s="220"/>
      <c r="S181" s="220"/>
      <c r="T181" s="220"/>
      <c r="U181" s="220"/>
      <c r="V181" s="220"/>
      <c r="W181" s="220"/>
      <c r="X181" s="220"/>
      <c r="Y181" s="220"/>
      <c r="Z181" s="210"/>
      <c r="AA181" s="210"/>
      <c r="AB181" s="210"/>
      <c r="AC181" s="210"/>
      <c r="AD181" s="210"/>
      <c r="AE181" s="210"/>
      <c r="AF181" s="210"/>
      <c r="AG181" s="210" t="s">
        <v>118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3" x14ac:dyDescent="0.2">
      <c r="A182" s="217"/>
      <c r="B182" s="218"/>
      <c r="C182" s="246" t="s">
        <v>242</v>
      </c>
      <c r="D182" s="240"/>
      <c r="E182" s="240"/>
      <c r="F182" s="240"/>
      <c r="G182" s="240"/>
      <c r="H182" s="220"/>
      <c r="I182" s="220"/>
      <c r="J182" s="220"/>
      <c r="K182" s="220"/>
      <c r="L182" s="220"/>
      <c r="M182" s="220"/>
      <c r="N182" s="219"/>
      <c r="O182" s="219"/>
      <c r="P182" s="219"/>
      <c r="Q182" s="219"/>
      <c r="R182" s="220"/>
      <c r="S182" s="220"/>
      <c r="T182" s="220"/>
      <c r="U182" s="220"/>
      <c r="V182" s="220"/>
      <c r="W182" s="220"/>
      <c r="X182" s="220"/>
      <c r="Y182" s="220"/>
      <c r="Z182" s="210"/>
      <c r="AA182" s="210"/>
      <c r="AB182" s="210"/>
      <c r="AC182" s="210"/>
      <c r="AD182" s="210"/>
      <c r="AE182" s="210"/>
      <c r="AF182" s="210"/>
      <c r="AG182" s="210" t="s">
        <v>118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39" t="str">
        <f>C182</f>
        <v>- všechny nutné práce a materiály pro zvýšení nebo snížení zařízení (včetně nutné úpravy stávajícího povrchu vozovky nebo chodníku)</v>
      </c>
      <c r="BB182" s="210"/>
      <c r="BC182" s="210"/>
      <c r="BD182" s="210"/>
      <c r="BE182" s="210"/>
      <c r="BF182" s="210"/>
      <c r="BG182" s="210"/>
      <c r="BH182" s="210"/>
    </row>
    <row r="183" spans="1:60" outlineLevel="2" x14ac:dyDescent="0.2">
      <c r="A183" s="217"/>
      <c r="B183" s="218"/>
      <c r="C183" s="247" t="s">
        <v>67</v>
      </c>
      <c r="D183" s="221"/>
      <c r="E183" s="222">
        <v>5</v>
      </c>
      <c r="F183" s="220"/>
      <c r="G183" s="220"/>
      <c r="H183" s="220"/>
      <c r="I183" s="220"/>
      <c r="J183" s="220"/>
      <c r="K183" s="220"/>
      <c r="L183" s="220"/>
      <c r="M183" s="220"/>
      <c r="N183" s="219"/>
      <c r="O183" s="219"/>
      <c r="P183" s="219"/>
      <c r="Q183" s="219"/>
      <c r="R183" s="220"/>
      <c r="S183" s="220"/>
      <c r="T183" s="220"/>
      <c r="U183" s="220"/>
      <c r="V183" s="220"/>
      <c r="W183" s="220"/>
      <c r="X183" s="220"/>
      <c r="Y183" s="220"/>
      <c r="Z183" s="210"/>
      <c r="AA183" s="210"/>
      <c r="AB183" s="210"/>
      <c r="AC183" s="210"/>
      <c r="AD183" s="210"/>
      <c r="AE183" s="210"/>
      <c r="AF183" s="210"/>
      <c r="AG183" s="210" t="s">
        <v>125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2" x14ac:dyDescent="0.2">
      <c r="A184" s="217"/>
      <c r="B184" s="218"/>
      <c r="C184" s="248"/>
      <c r="D184" s="241"/>
      <c r="E184" s="241"/>
      <c r="F184" s="241"/>
      <c r="G184" s="241"/>
      <c r="H184" s="220"/>
      <c r="I184" s="220"/>
      <c r="J184" s="220"/>
      <c r="K184" s="220"/>
      <c r="L184" s="220"/>
      <c r="M184" s="220"/>
      <c r="N184" s="219"/>
      <c r="O184" s="219"/>
      <c r="P184" s="219"/>
      <c r="Q184" s="219"/>
      <c r="R184" s="220"/>
      <c r="S184" s="220"/>
      <c r="T184" s="220"/>
      <c r="U184" s="220"/>
      <c r="V184" s="220"/>
      <c r="W184" s="220"/>
      <c r="X184" s="220"/>
      <c r="Y184" s="220"/>
      <c r="Z184" s="210"/>
      <c r="AA184" s="210"/>
      <c r="AB184" s="210"/>
      <c r="AC184" s="210"/>
      <c r="AD184" s="210"/>
      <c r="AE184" s="210"/>
      <c r="AF184" s="210"/>
      <c r="AG184" s="210" t="s">
        <v>127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31">
        <v>23</v>
      </c>
      <c r="B185" s="232" t="s">
        <v>243</v>
      </c>
      <c r="C185" s="244" t="s">
        <v>244</v>
      </c>
      <c r="D185" s="233" t="s">
        <v>241</v>
      </c>
      <c r="E185" s="234">
        <v>5</v>
      </c>
      <c r="F185" s="235"/>
      <c r="G185" s="236">
        <f>ROUND(E185*F185,2)</f>
        <v>0</v>
      </c>
      <c r="H185" s="235"/>
      <c r="I185" s="236">
        <f>ROUND(E185*H185,2)</f>
        <v>0</v>
      </c>
      <c r="J185" s="235"/>
      <c r="K185" s="236">
        <f>ROUND(E185*J185,2)</f>
        <v>0</v>
      </c>
      <c r="L185" s="236">
        <v>21</v>
      </c>
      <c r="M185" s="236">
        <f>G185*(1+L185/100)</f>
        <v>0</v>
      </c>
      <c r="N185" s="234">
        <v>0.31590000000000001</v>
      </c>
      <c r="O185" s="234">
        <f>ROUND(E185*N185,2)</f>
        <v>1.58</v>
      </c>
      <c r="P185" s="234">
        <v>0</v>
      </c>
      <c r="Q185" s="234">
        <f>ROUND(E185*P185,2)</f>
        <v>0</v>
      </c>
      <c r="R185" s="236"/>
      <c r="S185" s="236" t="s">
        <v>112</v>
      </c>
      <c r="T185" s="237" t="s">
        <v>145</v>
      </c>
      <c r="U185" s="220">
        <v>0</v>
      </c>
      <c r="V185" s="220">
        <f>ROUND(E185*U185,2)</f>
        <v>0</v>
      </c>
      <c r="W185" s="220"/>
      <c r="X185" s="220" t="s">
        <v>114</v>
      </c>
      <c r="Y185" s="220" t="s">
        <v>115</v>
      </c>
      <c r="Z185" s="210"/>
      <c r="AA185" s="210"/>
      <c r="AB185" s="210"/>
      <c r="AC185" s="210"/>
      <c r="AD185" s="210"/>
      <c r="AE185" s="210"/>
      <c r="AF185" s="210"/>
      <c r="AG185" s="210" t="s">
        <v>116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2" x14ac:dyDescent="0.2">
      <c r="A186" s="217"/>
      <c r="B186" s="218"/>
      <c r="C186" s="245" t="s">
        <v>131</v>
      </c>
      <c r="D186" s="238"/>
      <c r="E186" s="238"/>
      <c r="F186" s="238"/>
      <c r="G186" s="238"/>
      <c r="H186" s="220"/>
      <c r="I186" s="220"/>
      <c r="J186" s="220"/>
      <c r="K186" s="220"/>
      <c r="L186" s="220"/>
      <c r="M186" s="220"/>
      <c r="N186" s="219"/>
      <c r="O186" s="219"/>
      <c r="P186" s="219"/>
      <c r="Q186" s="219"/>
      <c r="R186" s="220"/>
      <c r="S186" s="220"/>
      <c r="T186" s="220"/>
      <c r="U186" s="220"/>
      <c r="V186" s="220"/>
      <c r="W186" s="220"/>
      <c r="X186" s="220"/>
      <c r="Y186" s="220"/>
      <c r="Z186" s="210"/>
      <c r="AA186" s="210"/>
      <c r="AB186" s="210"/>
      <c r="AC186" s="210"/>
      <c r="AD186" s="210"/>
      <c r="AE186" s="210"/>
      <c r="AF186" s="210"/>
      <c r="AG186" s="210" t="s">
        <v>118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3" x14ac:dyDescent="0.2">
      <c r="A187" s="217"/>
      <c r="B187" s="218"/>
      <c r="C187" s="246" t="s">
        <v>242</v>
      </c>
      <c r="D187" s="240"/>
      <c r="E187" s="240"/>
      <c r="F187" s="240"/>
      <c r="G187" s="240"/>
      <c r="H187" s="220"/>
      <c r="I187" s="220"/>
      <c r="J187" s="220"/>
      <c r="K187" s="220"/>
      <c r="L187" s="220"/>
      <c r="M187" s="220"/>
      <c r="N187" s="219"/>
      <c r="O187" s="219"/>
      <c r="P187" s="219"/>
      <c r="Q187" s="219"/>
      <c r="R187" s="220"/>
      <c r="S187" s="220"/>
      <c r="T187" s="220"/>
      <c r="U187" s="220"/>
      <c r="V187" s="220"/>
      <c r="W187" s="220"/>
      <c r="X187" s="220"/>
      <c r="Y187" s="220"/>
      <c r="Z187" s="210"/>
      <c r="AA187" s="210"/>
      <c r="AB187" s="210"/>
      <c r="AC187" s="210"/>
      <c r="AD187" s="210"/>
      <c r="AE187" s="210"/>
      <c r="AF187" s="210"/>
      <c r="AG187" s="210" t="s">
        <v>118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39" t="str">
        <f>C187</f>
        <v>- všechny nutné práce a materiály pro zvýšení nebo snížení zařízení (včetně nutné úpravy stávajícího povrchu vozovky nebo chodníku)</v>
      </c>
      <c r="BB187" s="210"/>
      <c r="BC187" s="210"/>
      <c r="BD187" s="210"/>
      <c r="BE187" s="210"/>
      <c r="BF187" s="210"/>
      <c r="BG187" s="210"/>
      <c r="BH187" s="210"/>
    </row>
    <row r="188" spans="1:60" outlineLevel="2" x14ac:dyDescent="0.2">
      <c r="A188" s="217"/>
      <c r="B188" s="218"/>
      <c r="C188" s="247" t="s">
        <v>67</v>
      </c>
      <c r="D188" s="221"/>
      <c r="E188" s="222">
        <v>5</v>
      </c>
      <c r="F188" s="220"/>
      <c r="G188" s="220"/>
      <c r="H188" s="220"/>
      <c r="I188" s="220"/>
      <c r="J188" s="220"/>
      <c r="K188" s="220"/>
      <c r="L188" s="220"/>
      <c r="M188" s="220"/>
      <c r="N188" s="219"/>
      <c r="O188" s="219"/>
      <c r="P188" s="219"/>
      <c r="Q188" s="219"/>
      <c r="R188" s="220"/>
      <c r="S188" s="220"/>
      <c r="T188" s="220"/>
      <c r="U188" s="220"/>
      <c r="V188" s="220"/>
      <c r="W188" s="220"/>
      <c r="X188" s="220"/>
      <c r="Y188" s="220"/>
      <c r="Z188" s="210"/>
      <c r="AA188" s="210"/>
      <c r="AB188" s="210"/>
      <c r="AC188" s="210"/>
      <c r="AD188" s="210"/>
      <c r="AE188" s="210"/>
      <c r="AF188" s="210"/>
      <c r="AG188" s="210" t="s">
        <v>125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2" x14ac:dyDescent="0.2">
      <c r="A189" s="217"/>
      <c r="B189" s="218"/>
      <c r="C189" s="248"/>
      <c r="D189" s="241"/>
      <c r="E189" s="241"/>
      <c r="F189" s="241"/>
      <c r="G189" s="241"/>
      <c r="H189" s="220"/>
      <c r="I189" s="220"/>
      <c r="J189" s="220"/>
      <c r="K189" s="220"/>
      <c r="L189" s="220"/>
      <c r="M189" s="220"/>
      <c r="N189" s="219"/>
      <c r="O189" s="219"/>
      <c r="P189" s="219"/>
      <c r="Q189" s="219"/>
      <c r="R189" s="220"/>
      <c r="S189" s="220"/>
      <c r="T189" s="220"/>
      <c r="U189" s="220"/>
      <c r="V189" s="220"/>
      <c r="W189" s="220"/>
      <c r="X189" s="220"/>
      <c r="Y189" s="220"/>
      <c r="Z189" s="210"/>
      <c r="AA189" s="210"/>
      <c r="AB189" s="210"/>
      <c r="AC189" s="210"/>
      <c r="AD189" s="210"/>
      <c r="AE189" s="210"/>
      <c r="AF189" s="210"/>
      <c r="AG189" s="210" t="s">
        <v>127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x14ac:dyDescent="0.2">
      <c r="A190" s="224" t="s">
        <v>107</v>
      </c>
      <c r="B190" s="225" t="s">
        <v>71</v>
      </c>
      <c r="C190" s="243" t="s">
        <v>72</v>
      </c>
      <c r="D190" s="226"/>
      <c r="E190" s="227"/>
      <c r="F190" s="228"/>
      <c r="G190" s="228">
        <f>SUMIF(AG191:AG196,"&lt;&gt;NOR",G191:G196)</f>
        <v>0</v>
      </c>
      <c r="H190" s="228"/>
      <c r="I190" s="228">
        <f>SUM(I191:I196)</f>
        <v>0</v>
      </c>
      <c r="J190" s="228"/>
      <c r="K190" s="228">
        <f>SUM(K191:K196)</f>
        <v>0</v>
      </c>
      <c r="L190" s="228"/>
      <c r="M190" s="228">
        <f>SUM(M191:M196)</f>
        <v>0</v>
      </c>
      <c r="N190" s="227"/>
      <c r="O190" s="227">
        <f>SUM(O191:O196)</f>
        <v>0</v>
      </c>
      <c r="P190" s="227"/>
      <c r="Q190" s="227">
        <f>SUM(Q191:Q196)</f>
        <v>0</v>
      </c>
      <c r="R190" s="228"/>
      <c r="S190" s="228"/>
      <c r="T190" s="229"/>
      <c r="U190" s="223"/>
      <c r="V190" s="223">
        <f>SUM(V191:V196)</f>
        <v>0</v>
      </c>
      <c r="W190" s="223"/>
      <c r="X190" s="223"/>
      <c r="Y190" s="223"/>
      <c r="AG190" t="s">
        <v>108</v>
      </c>
    </row>
    <row r="191" spans="1:60" outlineLevel="1" x14ac:dyDescent="0.2">
      <c r="A191" s="231">
        <v>24</v>
      </c>
      <c r="B191" s="232" t="s">
        <v>245</v>
      </c>
      <c r="C191" s="244" t="s">
        <v>246</v>
      </c>
      <c r="D191" s="233" t="s">
        <v>160</v>
      </c>
      <c r="E191" s="234">
        <v>70</v>
      </c>
      <c r="F191" s="235"/>
      <c r="G191" s="236">
        <f>ROUND(E191*F191,2)</f>
        <v>0</v>
      </c>
      <c r="H191" s="235"/>
      <c r="I191" s="236">
        <f>ROUND(E191*H191,2)</f>
        <v>0</v>
      </c>
      <c r="J191" s="235"/>
      <c r="K191" s="236">
        <f>ROUND(E191*J191,2)</f>
        <v>0</v>
      </c>
      <c r="L191" s="236">
        <v>21</v>
      </c>
      <c r="M191" s="236">
        <f>G191*(1+L191/100)</f>
        <v>0</v>
      </c>
      <c r="N191" s="234">
        <v>0</v>
      </c>
      <c r="O191" s="234">
        <f>ROUND(E191*N191,2)</f>
        <v>0</v>
      </c>
      <c r="P191" s="234">
        <v>0</v>
      </c>
      <c r="Q191" s="234">
        <f>ROUND(E191*P191,2)</f>
        <v>0</v>
      </c>
      <c r="R191" s="236"/>
      <c r="S191" s="236" t="s">
        <v>112</v>
      </c>
      <c r="T191" s="237" t="s">
        <v>145</v>
      </c>
      <c r="U191" s="220">
        <v>0</v>
      </c>
      <c r="V191" s="220">
        <f>ROUND(E191*U191,2)</f>
        <v>0</v>
      </c>
      <c r="W191" s="220"/>
      <c r="X191" s="220" t="s">
        <v>114</v>
      </c>
      <c r="Y191" s="220" t="s">
        <v>115</v>
      </c>
      <c r="Z191" s="210"/>
      <c r="AA191" s="210"/>
      <c r="AB191" s="210"/>
      <c r="AC191" s="210"/>
      <c r="AD191" s="210"/>
      <c r="AE191" s="210"/>
      <c r="AF191" s="210"/>
      <c r="AG191" s="210" t="s">
        <v>116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2" x14ac:dyDescent="0.2">
      <c r="A192" s="217"/>
      <c r="B192" s="218"/>
      <c r="C192" s="245" t="s">
        <v>131</v>
      </c>
      <c r="D192" s="238"/>
      <c r="E192" s="238"/>
      <c r="F192" s="238"/>
      <c r="G192" s="238"/>
      <c r="H192" s="220"/>
      <c r="I192" s="220"/>
      <c r="J192" s="220"/>
      <c r="K192" s="220"/>
      <c r="L192" s="220"/>
      <c r="M192" s="220"/>
      <c r="N192" s="219"/>
      <c r="O192" s="219"/>
      <c r="P192" s="219"/>
      <c r="Q192" s="219"/>
      <c r="R192" s="220"/>
      <c r="S192" s="220"/>
      <c r="T192" s="220"/>
      <c r="U192" s="220"/>
      <c r="V192" s="220"/>
      <c r="W192" s="220"/>
      <c r="X192" s="220"/>
      <c r="Y192" s="220"/>
      <c r="Z192" s="210"/>
      <c r="AA192" s="210"/>
      <c r="AB192" s="210"/>
      <c r="AC192" s="210"/>
      <c r="AD192" s="210"/>
      <c r="AE192" s="210"/>
      <c r="AF192" s="210"/>
      <c r="AG192" s="210" t="s">
        <v>118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3" x14ac:dyDescent="0.2">
      <c r="A193" s="217"/>
      <c r="B193" s="218"/>
      <c r="C193" s="246" t="s">
        <v>247</v>
      </c>
      <c r="D193" s="240"/>
      <c r="E193" s="240"/>
      <c r="F193" s="240"/>
      <c r="G193" s="240"/>
      <c r="H193" s="220"/>
      <c r="I193" s="220"/>
      <c r="J193" s="220"/>
      <c r="K193" s="220"/>
      <c r="L193" s="220"/>
      <c r="M193" s="220"/>
      <c r="N193" s="219"/>
      <c r="O193" s="219"/>
      <c r="P193" s="219"/>
      <c r="Q193" s="219"/>
      <c r="R193" s="220"/>
      <c r="S193" s="220"/>
      <c r="T193" s="220"/>
      <c r="U193" s="220"/>
      <c r="V193" s="220"/>
      <c r="W193" s="220"/>
      <c r="X193" s="220"/>
      <c r="Y193" s="220"/>
      <c r="Z193" s="210"/>
      <c r="AA193" s="210"/>
      <c r="AB193" s="210"/>
      <c r="AC193" s="210"/>
      <c r="AD193" s="210"/>
      <c r="AE193" s="210"/>
      <c r="AF193" s="210"/>
      <c r="AG193" s="210" t="s">
        <v>118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3" x14ac:dyDescent="0.2">
      <c r="A194" s="217"/>
      <c r="B194" s="218"/>
      <c r="C194" s="246" t="s">
        <v>248</v>
      </c>
      <c r="D194" s="240"/>
      <c r="E194" s="240"/>
      <c r="F194" s="240"/>
      <c r="G194" s="240"/>
      <c r="H194" s="220"/>
      <c r="I194" s="220"/>
      <c r="J194" s="220"/>
      <c r="K194" s="220"/>
      <c r="L194" s="220"/>
      <c r="M194" s="220"/>
      <c r="N194" s="219"/>
      <c r="O194" s="219"/>
      <c r="P194" s="219"/>
      <c r="Q194" s="219"/>
      <c r="R194" s="220"/>
      <c r="S194" s="220"/>
      <c r="T194" s="220"/>
      <c r="U194" s="220"/>
      <c r="V194" s="220"/>
      <c r="W194" s="220"/>
      <c r="X194" s="220"/>
      <c r="Y194" s="220"/>
      <c r="Z194" s="210"/>
      <c r="AA194" s="210"/>
      <c r="AB194" s="210"/>
      <c r="AC194" s="210"/>
      <c r="AD194" s="210"/>
      <c r="AE194" s="210"/>
      <c r="AF194" s="210"/>
      <c r="AG194" s="210" t="s">
        <v>118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2" x14ac:dyDescent="0.2">
      <c r="A195" s="217"/>
      <c r="B195" s="218"/>
      <c r="C195" s="247" t="s">
        <v>249</v>
      </c>
      <c r="D195" s="221"/>
      <c r="E195" s="222">
        <v>70</v>
      </c>
      <c r="F195" s="220"/>
      <c r="G195" s="220"/>
      <c r="H195" s="220"/>
      <c r="I195" s="220"/>
      <c r="J195" s="220"/>
      <c r="K195" s="220"/>
      <c r="L195" s="220"/>
      <c r="M195" s="220"/>
      <c r="N195" s="219"/>
      <c r="O195" s="219"/>
      <c r="P195" s="219"/>
      <c r="Q195" s="219"/>
      <c r="R195" s="220"/>
      <c r="S195" s="220"/>
      <c r="T195" s="220"/>
      <c r="U195" s="220"/>
      <c r="V195" s="220"/>
      <c r="W195" s="220"/>
      <c r="X195" s="220"/>
      <c r="Y195" s="220"/>
      <c r="Z195" s="210"/>
      <c r="AA195" s="210"/>
      <c r="AB195" s="210"/>
      <c r="AC195" s="210"/>
      <c r="AD195" s="210"/>
      <c r="AE195" s="210"/>
      <c r="AF195" s="210"/>
      <c r="AG195" s="210" t="s">
        <v>125</v>
      </c>
      <c r="AH195" s="210">
        <v>5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2" x14ac:dyDescent="0.2">
      <c r="A196" s="217"/>
      <c r="B196" s="218"/>
      <c r="C196" s="248"/>
      <c r="D196" s="241"/>
      <c r="E196" s="241"/>
      <c r="F196" s="241"/>
      <c r="G196" s="241"/>
      <c r="H196" s="220"/>
      <c r="I196" s="220"/>
      <c r="J196" s="220"/>
      <c r="K196" s="220"/>
      <c r="L196" s="220"/>
      <c r="M196" s="220"/>
      <c r="N196" s="219"/>
      <c r="O196" s="219"/>
      <c r="P196" s="219"/>
      <c r="Q196" s="219"/>
      <c r="R196" s="220"/>
      <c r="S196" s="220"/>
      <c r="T196" s="220"/>
      <c r="U196" s="220"/>
      <c r="V196" s="220"/>
      <c r="W196" s="220"/>
      <c r="X196" s="220"/>
      <c r="Y196" s="220"/>
      <c r="Z196" s="210"/>
      <c r="AA196" s="210"/>
      <c r="AB196" s="210"/>
      <c r="AC196" s="210"/>
      <c r="AD196" s="210"/>
      <c r="AE196" s="210"/>
      <c r="AF196" s="210"/>
      <c r="AG196" s="210" t="s">
        <v>127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x14ac:dyDescent="0.2">
      <c r="A197" s="224" t="s">
        <v>107</v>
      </c>
      <c r="B197" s="225" t="s">
        <v>73</v>
      </c>
      <c r="C197" s="243" t="s">
        <v>74</v>
      </c>
      <c r="D197" s="226"/>
      <c r="E197" s="227"/>
      <c r="F197" s="228"/>
      <c r="G197" s="228">
        <f>SUMIF(AG198:AG209,"&lt;&gt;NOR",G198:G209)</f>
        <v>0</v>
      </c>
      <c r="H197" s="228"/>
      <c r="I197" s="228">
        <f>SUM(I198:I209)</f>
        <v>0</v>
      </c>
      <c r="J197" s="228"/>
      <c r="K197" s="228">
        <f>SUM(K198:K209)</f>
        <v>0</v>
      </c>
      <c r="L197" s="228"/>
      <c r="M197" s="228">
        <f>SUM(M198:M209)</f>
        <v>0</v>
      </c>
      <c r="N197" s="227"/>
      <c r="O197" s="227">
        <f>SUM(O198:O209)</f>
        <v>0</v>
      </c>
      <c r="P197" s="227"/>
      <c r="Q197" s="227">
        <f>SUM(Q198:Q209)</f>
        <v>0</v>
      </c>
      <c r="R197" s="228"/>
      <c r="S197" s="228"/>
      <c r="T197" s="229"/>
      <c r="U197" s="223"/>
      <c r="V197" s="223">
        <f>SUM(V198:V209)</f>
        <v>0</v>
      </c>
      <c r="W197" s="223"/>
      <c r="X197" s="223"/>
      <c r="Y197" s="223"/>
      <c r="AG197" t="s">
        <v>108</v>
      </c>
    </row>
    <row r="198" spans="1:60" outlineLevel="1" x14ac:dyDescent="0.2">
      <c r="A198" s="231">
        <v>25</v>
      </c>
      <c r="B198" s="232" t="s">
        <v>250</v>
      </c>
      <c r="C198" s="244" t="s">
        <v>251</v>
      </c>
      <c r="D198" s="233" t="s">
        <v>130</v>
      </c>
      <c r="E198" s="234">
        <v>6900</v>
      </c>
      <c r="F198" s="235"/>
      <c r="G198" s="236">
        <f>ROUND(E198*F198,2)</f>
        <v>0</v>
      </c>
      <c r="H198" s="235"/>
      <c r="I198" s="236">
        <f>ROUND(E198*H198,2)</f>
        <v>0</v>
      </c>
      <c r="J198" s="235"/>
      <c r="K198" s="236">
        <f>ROUND(E198*J198,2)</f>
        <v>0</v>
      </c>
      <c r="L198" s="236">
        <v>21</v>
      </c>
      <c r="M198" s="236">
        <f>G198*(1+L198/100)</f>
        <v>0</v>
      </c>
      <c r="N198" s="234">
        <v>0</v>
      </c>
      <c r="O198" s="234">
        <f>ROUND(E198*N198,2)</f>
        <v>0</v>
      </c>
      <c r="P198" s="234">
        <v>0</v>
      </c>
      <c r="Q198" s="234">
        <f>ROUND(E198*P198,2)</f>
        <v>0</v>
      </c>
      <c r="R198" s="236"/>
      <c r="S198" s="236" t="s">
        <v>112</v>
      </c>
      <c r="T198" s="237" t="s">
        <v>113</v>
      </c>
      <c r="U198" s="220">
        <v>0</v>
      </c>
      <c r="V198" s="220">
        <f>ROUND(E198*U198,2)</f>
        <v>0</v>
      </c>
      <c r="W198" s="220"/>
      <c r="X198" s="220" t="s">
        <v>114</v>
      </c>
      <c r="Y198" s="220" t="s">
        <v>115</v>
      </c>
      <c r="Z198" s="210"/>
      <c r="AA198" s="210"/>
      <c r="AB198" s="210"/>
      <c r="AC198" s="210"/>
      <c r="AD198" s="210"/>
      <c r="AE198" s="210"/>
      <c r="AF198" s="210"/>
      <c r="AG198" s="210" t="s">
        <v>116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2" x14ac:dyDescent="0.2">
      <c r="A199" s="217"/>
      <c r="B199" s="218"/>
      <c r="C199" s="245" t="s">
        <v>131</v>
      </c>
      <c r="D199" s="238"/>
      <c r="E199" s="238"/>
      <c r="F199" s="238"/>
      <c r="G199" s="238"/>
      <c r="H199" s="220"/>
      <c r="I199" s="220"/>
      <c r="J199" s="220"/>
      <c r="K199" s="220"/>
      <c r="L199" s="220"/>
      <c r="M199" s="220"/>
      <c r="N199" s="219"/>
      <c r="O199" s="219"/>
      <c r="P199" s="219"/>
      <c r="Q199" s="219"/>
      <c r="R199" s="220"/>
      <c r="S199" s="220"/>
      <c r="T199" s="220"/>
      <c r="U199" s="220"/>
      <c r="V199" s="220"/>
      <c r="W199" s="220"/>
      <c r="X199" s="220"/>
      <c r="Y199" s="220"/>
      <c r="Z199" s="210"/>
      <c r="AA199" s="210"/>
      <c r="AB199" s="210"/>
      <c r="AC199" s="210"/>
      <c r="AD199" s="210"/>
      <c r="AE199" s="210"/>
      <c r="AF199" s="210"/>
      <c r="AG199" s="210" t="s">
        <v>118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3" x14ac:dyDescent="0.2">
      <c r="A200" s="217"/>
      <c r="B200" s="218"/>
      <c r="C200" s="246" t="s">
        <v>252</v>
      </c>
      <c r="D200" s="240"/>
      <c r="E200" s="240"/>
      <c r="F200" s="240"/>
      <c r="G200" s="240"/>
      <c r="H200" s="220"/>
      <c r="I200" s="220"/>
      <c r="J200" s="220"/>
      <c r="K200" s="220"/>
      <c r="L200" s="220"/>
      <c r="M200" s="220"/>
      <c r="N200" s="219"/>
      <c r="O200" s="219"/>
      <c r="P200" s="219"/>
      <c r="Q200" s="219"/>
      <c r="R200" s="220"/>
      <c r="S200" s="220"/>
      <c r="T200" s="220"/>
      <c r="U200" s="220"/>
      <c r="V200" s="220"/>
      <c r="W200" s="220"/>
      <c r="X200" s="220"/>
      <c r="Y200" s="220"/>
      <c r="Z200" s="210"/>
      <c r="AA200" s="210"/>
      <c r="AB200" s="210"/>
      <c r="AC200" s="210"/>
      <c r="AD200" s="210"/>
      <c r="AE200" s="210"/>
      <c r="AF200" s="210"/>
      <c r="AG200" s="210" t="s">
        <v>118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3" x14ac:dyDescent="0.2">
      <c r="A201" s="217"/>
      <c r="B201" s="218"/>
      <c r="C201" s="246" t="s">
        <v>253</v>
      </c>
      <c r="D201" s="240"/>
      <c r="E201" s="240"/>
      <c r="F201" s="240"/>
      <c r="G201" s="240"/>
      <c r="H201" s="220"/>
      <c r="I201" s="220"/>
      <c r="J201" s="220"/>
      <c r="K201" s="220"/>
      <c r="L201" s="220"/>
      <c r="M201" s="220"/>
      <c r="N201" s="219"/>
      <c r="O201" s="219"/>
      <c r="P201" s="219"/>
      <c r="Q201" s="219"/>
      <c r="R201" s="220"/>
      <c r="S201" s="220"/>
      <c r="T201" s="220"/>
      <c r="U201" s="220"/>
      <c r="V201" s="220"/>
      <c r="W201" s="220"/>
      <c r="X201" s="220"/>
      <c r="Y201" s="220"/>
      <c r="Z201" s="210"/>
      <c r="AA201" s="210"/>
      <c r="AB201" s="210"/>
      <c r="AC201" s="210"/>
      <c r="AD201" s="210"/>
      <c r="AE201" s="210"/>
      <c r="AF201" s="210"/>
      <c r="AG201" s="210" t="s">
        <v>118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2" x14ac:dyDescent="0.2">
      <c r="A202" s="217"/>
      <c r="B202" s="218"/>
      <c r="C202" s="247" t="s">
        <v>254</v>
      </c>
      <c r="D202" s="221"/>
      <c r="E202" s="222">
        <v>6900</v>
      </c>
      <c r="F202" s="220"/>
      <c r="G202" s="220"/>
      <c r="H202" s="220"/>
      <c r="I202" s="220"/>
      <c r="J202" s="220"/>
      <c r="K202" s="220"/>
      <c r="L202" s="220"/>
      <c r="M202" s="220"/>
      <c r="N202" s="219"/>
      <c r="O202" s="219"/>
      <c r="P202" s="219"/>
      <c r="Q202" s="219"/>
      <c r="R202" s="220"/>
      <c r="S202" s="220"/>
      <c r="T202" s="220"/>
      <c r="U202" s="220"/>
      <c r="V202" s="220"/>
      <c r="W202" s="220"/>
      <c r="X202" s="220"/>
      <c r="Y202" s="220"/>
      <c r="Z202" s="210"/>
      <c r="AA202" s="210"/>
      <c r="AB202" s="210"/>
      <c r="AC202" s="210"/>
      <c r="AD202" s="210"/>
      <c r="AE202" s="210"/>
      <c r="AF202" s="210"/>
      <c r="AG202" s="210" t="s">
        <v>125</v>
      </c>
      <c r="AH202" s="210">
        <v>0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2" x14ac:dyDescent="0.2">
      <c r="A203" s="217"/>
      <c r="B203" s="218"/>
      <c r="C203" s="248"/>
      <c r="D203" s="241"/>
      <c r="E203" s="241"/>
      <c r="F203" s="241"/>
      <c r="G203" s="241"/>
      <c r="H203" s="220"/>
      <c r="I203" s="220"/>
      <c r="J203" s="220"/>
      <c r="K203" s="220"/>
      <c r="L203" s="220"/>
      <c r="M203" s="220"/>
      <c r="N203" s="219"/>
      <c r="O203" s="219"/>
      <c r="P203" s="219"/>
      <c r="Q203" s="219"/>
      <c r="R203" s="220"/>
      <c r="S203" s="220"/>
      <c r="T203" s="220"/>
      <c r="U203" s="220"/>
      <c r="V203" s="220"/>
      <c r="W203" s="220"/>
      <c r="X203" s="220"/>
      <c r="Y203" s="220"/>
      <c r="Z203" s="210"/>
      <c r="AA203" s="210"/>
      <c r="AB203" s="210"/>
      <c r="AC203" s="210"/>
      <c r="AD203" s="210"/>
      <c r="AE203" s="210"/>
      <c r="AF203" s="210"/>
      <c r="AG203" s="210" t="s">
        <v>127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">
      <c r="A204" s="231">
        <v>26</v>
      </c>
      <c r="B204" s="232" t="s">
        <v>255</v>
      </c>
      <c r="C204" s="244" t="s">
        <v>256</v>
      </c>
      <c r="D204" s="233" t="s">
        <v>130</v>
      </c>
      <c r="E204" s="234">
        <v>690</v>
      </c>
      <c r="F204" s="235"/>
      <c r="G204" s="236">
        <f>ROUND(E204*F204,2)</f>
        <v>0</v>
      </c>
      <c r="H204" s="235"/>
      <c r="I204" s="236">
        <f>ROUND(E204*H204,2)</f>
        <v>0</v>
      </c>
      <c r="J204" s="235"/>
      <c r="K204" s="236">
        <f>ROUND(E204*J204,2)</f>
        <v>0</v>
      </c>
      <c r="L204" s="236">
        <v>21</v>
      </c>
      <c r="M204" s="236">
        <f>G204*(1+L204/100)</f>
        <v>0</v>
      </c>
      <c r="N204" s="234">
        <v>0</v>
      </c>
      <c r="O204" s="234">
        <f>ROUND(E204*N204,2)</f>
        <v>0</v>
      </c>
      <c r="P204" s="234">
        <v>0</v>
      </c>
      <c r="Q204" s="234">
        <f>ROUND(E204*P204,2)</f>
        <v>0</v>
      </c>
      <c r="R204" s="236"/>
      <c r="S204" s="236" t="s">
        <v>112</v>
      </c>
      <c r="T204" s="237" t="s">
        <v>145</v>
      </c>
      <c r="U204" s="220">
        <v>0</v>
      </c>
      <c r="V204" s="220">
        <f>ROUND(E204*U204,2)</f>
        <v>0</v>
      </c>
      <c r="W204" s="220"/>
      <c r="X204" s="220" t="s">
        <v>114</v>
      </c>
      <c r="Y204" s="220" t="s">
        <v>115</v>
      </c>
      <c r="Z204" s="210"/>
      <c r="AA204" s="210"/>
      <c r="AB204" s="210"/>
      <c r="AC204" s="210"/>
      <c r="AD204" s="210"/>
      <c r="AE204" s="210"/>
      <c r="AF204" s="210"/>
      <c r="AG204" s="210" t="s">
        <v>116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2" x14ac:dyDescent="0.2">
      <c r="A205" s="217"/>
      <c r="B205" s="218"/>
      <c r="C205" s="245" t="s">
        <v>131</v>
      </c>
      <c r="D205" s="238"/>
      <c r="E205" s="238"/>
      <c r="F205" s="238"/>
      <c r="G205" s="238"/>
      <c r="H205" s="220"/>
      <c r="I205" s="220"/>
      <c r="J205" s="220"/>
      <c r="K205" s="220"/>
      <c r="L205" s="220"/>
      <c r="M205" s="220"/>
      <c r="N205" s="219"/>
      <c r="O205" s="219"/>
      <c r="P205" s="219"/>
      <c r="Q205" s="219"/>
      <c r="R205" s="220"/>
      <c r="S205" s="220"/>
      <c r="T205" s="220"/>
      <c r="U205" s="220"/>
      <c r="V205" s="220"/>
      <c r="W205" s="220"/>
      <c r="X205" s="220"/>
      <c r="Y205" s="220"/>
      <c r="Z205" s="210"/>
      <c r="AA205" s="210"/>
      <c r="AB205" s="210"/>
      <c r="AC205" s="210"/>
      <c r="AD205" s="210"/>
      <c r="AE205" s="210"/>
      <c r="AF205" s="210"/>
      <c r="AG205" s="210" t="s">
        <v>118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3" x14ac:dyDescent="0.2">
      <c r="A206" s="217"/>
      <c r="B206" s="218"/>
      <c r="C206" s="246" t="s">
        <v>252</v>
      </c>
      <c r="D206" s="240"/>
      <c r="E206" s="240"/>
      <c r="F206" s="240"/>
      <c r="G206" s="240"/>
      <c r="H206" s="220"/>
      <c r="I206" s="220"/>
      <c r="J206" s="220"/>
      <c r="K206" s="220"/>
      <c r="L206" s="220"/>
      <c r="M206" s="220"/>
      <c r="N206" s="219"/>
      <c r="O206" s="219"/>
      <c r="P206" s="219"/>
      <c r="Q206" s="219"/>
      <c r="R206" s="220"/>
      <c r="S206" s="220"/>
      <c r="T206" s="220"/>
      <c r="U206" s="220"/>
      <c r="V206" s="220"/>
      <c r="W206" s="220"/>
      <c r="X206" s="220"/>
      <c r="Y206" s="220"/>
      <c r="Z206" s="210"/>
      <c r="AA206" s="210"/>
      <c r="AB206" s="210"/>
      <c r="AC206" s="210"/>
      <c r="AD206" s="210"/>
      <c r="AE206" s="210"/>
      <c r="AF206" s="210"/>
      <c r="AG206" s="210" t="s">
        <v>118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3" x14ac:dyDescent="0.2">
      <c r="A207" s="217"/>
      <c r="B207" s="218"/>
      <c r="C207" s="246" t="s">
        <v>253</v>
      </c>
      <c r="D207" s="240"/>
      <c r="E207" s="240"/>
      <c r="F207" s="240"/>
      <c r="G207" s="240"/>
      <c r="H207" s="220"/>
      <c r="I207" s="220"/>
      <c r="J207" s="220"/>
      <c r="K207" s="220"/>
      <c r="L207" s="220"/>
      <c r="M207" s="220"/>
      <c r="N207" s="219"/>
      <c r="O207" s="219"/>
      <c r="P207" s="219"/>
      <c r="Q207" s="219"/>
      <c r="R207" s="220"/>
      <c r="S207" s="220"/>
      <c r="T207" s="220"/>
      <c r="U207" s="220"/>
      <c r="V207" s="220"/>
      <c r="W207" s="220"/>
      <c r="X207" s="220"/>
      <c r="Y207" s="220"/>
      <c r="Z207" s="210"/>
      <c r="AA207" s="210"/>
      <c r="AB207" s="210"/>
      <c r="AC207" s="210"/>
      <c r="AD207" s="210"/>
      <c r="AE207" s="210"/>
      <c r="AF207" s="210"/>
      <c r="AG207" s="210" t="s">
        <v>118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ht="22.5" outlineLevel="2" x14ac:dyDescent="0.2">
      <c r="A208" s="217"/>
      <c r="B208" s="218"/>
      <c r="C208" s="247" t="s">
        <v>257</v>
      </c>
      <c r="D208" s="221"/>
      <c r="E208" s="222">
        <v>690</v>
      </c>
      <c r="F208" s="220"/>
      <c r="G208" s="220"/>
      <c r="H208" s="220"/>
      <c r="I208" s="220"/>
      <c r="J208" s="220"/>
      <c r="K208" s="220"/>
      <c r="L208" s="220"/>
      <c r="M208" s="220"/>
      <c r="N208" s="219"/>
      <c r="O208" s="219"/>
      <c r="P208" s="219"/>
      <c r="Q208" s="219"/>
      <c r="R208" s="220"/>
      <c r="S208" s="220"/>
      <c r="T208" s="220"/>
      <c r="U208" s="220"/>
      <c r="V208" s="220"/>
      <c r="W208" s="220"/>
      <c r="X208" s="220"/>
      <c r="Y208" s="220"/>
      <c r="Z208" s="210"/>
      <c r="AA208" s="210"/>
      <c r="AB208" s="210"/>
      <c r="AC208" s="210"/>
      <c r="AD208" s="210"/>
      <c r="AE208" s="210"/>
      <c r="AF208" s="210"/>
      <c r="AG208" s="210" t="s">
        <v>125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2" x14ac:dyDescent="0.2">
      <c r="A209" s="217"/>
      <c r="B209" s="218"/>
      <c r="C209" s="248"/>
      <c r="D209" s="241"/>
      <c r="E209" s="241"/>
      <c r="F209" s="241"/>
      <c r="G209" s="241"/>
      <c r="H209" s="220"/>
      <c r="I209" s="220"/>
      <c r="J209" s="220"/>
      <c r="K209" s="220"/>
      <c r="L209" s="220"/>
      <c r="M209" s="220"/>
      <c r="N209" s="219"/>
      <c r="O209" s="219"/>
      <c r="P209" s="219"/>
      <c r="Q209" s="219"/>
      <c r="R209" s="220"/>
      <c r="S209" s="220"/>
      <c r="T209" s="220"/>
      <c r="U209" s="220"/>
      <c r="V209" s="220"/>
      <c r="W209" s="220"/>
      <c r="X209" s="220"/>
      <c r="Y209" s="220"/>
      <c r="Z209" s="210"/>
      <c r="AA209" s="210"/>
      <c r="AB209" s="210"/>
      <c r="AC209" s="210"/>
      <c r="AD209" s="210"/>
      <c r="AE209" s="210"/>
      <c r="AF209" s="210"/>
      <c r="AG209" s="210" t="s">
        <v>127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x14ac:dyDescent="0.2">
      <c r="A210" s="224" t="s">
        <v>107</v>
      </c>
      <c r="B210" s="225" t="s">
        <v>75</v>
      </c>
      <c r="C210" s="243" t="s">
        <v>76</v>
      </c>
      <c r="D210" s="226"/>
      <c r="E210" s="227"/>
      <c r="F210" s="228"/>
      <c r="G210" s="228">
        <f>SUMIF(AG211:AG213,"&lt;&gt;NOR",G211:G213)</f>
        <v>0</v>
      </c>
      <c r="H210" s="228"/>
      <c r="I210" s="228">
        <f>SUM(I211:I213)</f>
        <v>0</v>
      </c>
      <c r="J210" s="228"/>
      <c r="K210" s="228">
        <f>SUM(K211:K213)</f>
        <v>0</v>
      </c>
      <c r="L210" s="228"/>
      <c r="M210" s="228">
        <f>SUM(M211:M213)</f>
        <v>0</v>
      </c>
      <c r="N210" s="227"/>
      <c r="O210" s="227">
        <f>SUM(O211:O213)</f>
        <v>0</v>
      </c>
      <c r="P210" s="227"/>
      <c r="Q210" s="227">
        <f>SUM(Q211:Q213)</f>
        <v>0</v>
      </c>
      <c r="R210" s="228"/>
      <c r="S210" s="228"/>
      <c r="T210" s="229"/>
      <c r="U210" s="223"/>
      <c r="V210" s="223">
        <f>SUM(V211:V213)</f>
        <v>0</v>
      </c>
      <c r="W210" s="223"/>
      <c r="X210" s="223"/>
      <c r="Y210" s="223"/>
      <c r="AG210" t="s">
        <v>108</v>
      </c>
    </row>
    <row r="211" spans="1:60" outlineLevel="1" x14ac:dyDescent="0.2">
      <c r="A211" s="231">
        <v>27</v>
      </c>
      <c r="B211" s="232" t="s">
        <v>258</v>
      </c>
      <c r="C211" s="244" t="s">
        <v>259</v>
      </c>
      <c r="D211" s="233" t="s">
        <v>260</v>
      </c>
      <c r="E211" s="234">
        <v>993.6</v>
      </c>
      <c r="F211" s="235"/>
      <c r="G211" s="236">
        <f>ROUND(E211*F211,2)</f>
        <v>0</v>
      </c>
      <c r="H211" s="235"/>
      <c r="I211" s="236">
        <f>ROUND(E211*H211,2)</f>
        <v>0</v>
      </c>
      <c r="J211" s="235"/>
      <c r="K211" s="236">
        <f>ROUND(E211*J211,2)</f>
        <v>0</v>
      </c>
      <c r="L211" s="236">
        <v>21</v>
      </c>
      <c r="M211" s="236">
        <f>G211*(1+L211/100)</f>
        <v>0</v>
      </c>
      <c r="N211" s="234">
        <v>0</v>
      </c>
      <c r="O211" s="234">
        <f>ROUND(E211*N211,2)</f>
        <v>0</v>
      </c>
      <c r="P211" s="234">
        <v>0</v>
      </c>
      <c r="Q211" s="234">
        <f>ROUND(E211*P211,2)</f>
        <v>0</v>
      </c>
      <c r="R211" s="236"/>
      <c r="S211" s="236" t="s">
        <v>224</v>
      </c>
      <c r="T211" s="237" t="s">
        <v>261</v>
      </c>
      <c r="U211" s="220">
        <v>0</v>
      </c>
      <c r="V211" s="220">
        <f>ROUND(E211*U211,2)</f>
        <v>0</v>
      </c>
      <c r="W211" s="220"/>
      <c r="X211" s="220" t="s">
        <v>262</v>
      </c>
      <c r="Y211" s="220" t="s">
        <v>115</v>
      </c>
      <c r="Z211" s="210"/>
      <c r="AA211" s="210"/>
      <c r="AB211" s="210"/>
      <c r="AC211" s="210"/>
      <c r="AD211" s="210"/>
      <c r="AE211" s="210"/>
      <c r="AF211" s="210"/>
      <c r="AG211" s="210" t="s">
        <v>263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2" x14ac:dyDescent="0.2">
      <c r="A212" s="217"/>
      <c r="B212" s="218"/>
      <c r="C212" s="247" t="s">
        <v>264</v>
      </c>
      <c r="D212" s="221"/>
      <c r="E212" s="222">
        <v>993.6</v>
      </c>
      <c r="F212" s="220"/>
      <c r="G212" s="220"/>
      <c r="H212" s="220"/>
      <c r="I212" s="220"/>
      <c r="J212" s="220"/>
      <c r="K212" s="220"/>
      <c r="L212" s="220"/>
      <c r="M212" s="220"/>
      <c r="N212" s="219"/>
      <c r="O212" s="219"/>
      <c r="P212" s="219"/>
      <c r="Q212" s="219"/>
      <c r="R212" s="220"/>
      <c r="S212" s="220"/>
      <c r="T212" s="220"/>
      <c r="U212" s="220"/>
      <c r="V212" s="220"/>
      <c r="W212" s="220"/>
      <c r="X212" s="220"/>
      <c r="Y212" s="220"/>
      <c r="Z212" s="210"/>
      <c r="AA212" s="210"/>
      <c r="AB212" s="210"/>
      <c r="AC212" s="210"/>
      <c r="AD212" s="210"/>
      <c r="AE212" s="210"/>
      <c r="AF212" s="210"/>
      <c r="AG212" s="210" t="s">
        <v>125</v>
      </c>
      <c r="AH212" s="210">
        <v>0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2" x14ac:dyDescent="0.2">
      <c r="A213" s="217"/>
      <c r="B213" s="218"/>
      <c r="C213" s="248"/>
      <c r="D213" s="241"/>
      <c r="E213" s="241"/>
      <c r="F213" s="241"/>
      <c r="G213" s="241"/>
      <c r="H213" s="220"/>
      <c r="I213" s="220"/>
      <c r="J213" s="220"/>
      <c r="K213" s="220"/>
      <c r="L213" s="220"/>
      <c r="M213" s="220"/>
      <c r="N213" s="219"/>
      <c r="O213" s="219"/>
      <c r="P213" s="219"/>
      <c r="Q213" s="219"/>
      <c r="R213" s="220"/>
      <c r="S213" s="220"/>
      <c r="T213" s="220"/>
      <c r="U213" s="220"/>
      <c r="V213" s="220"/>
      <c r="W213" s="220"/>
      <c r="X213" s="220"/>
      <c r="Y213" s="220"/>
      <c r="Z213" s="210"/>
      <c r="AA213" s="210"/>
      <c r="AB213" s="210"/>
      <c r="AC213" s="210"/>
      <c r="AD213" s="210"/>
      <c r="AE213" s="210"/>
      <c r="AF213" s="210"/>
      <c r="AG213" s="210" t="s">
        <v>127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x14ac:dyDescent="0.2">
      <c r="A214" s="3"/>
      <c r="B214" s="4"/>
      <c r="C214" s="250"/>
      <c r="D214" s="6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AE214">
        <v>12</v>
      </c>
      <c r="AF214">
        <v>21</v>
      </c>
      <c r="AG214" t="s">
        <v>93</v>
      </c>
    </row>
    <row r="215" spans="1:60" x14ac:dyDescent="0.2">
      <c r="A215" s="213"/>
      <c r="B215" s="214" t="s">
        <v>29</v>
      </c>
      <c r="C215" s="251"/>
      <c r="D215" s="215"/>
      <c r="E215" s="216"/>
      <c r="F215" s="216"/>
      <c r="G215" s="230">
        <f>G8+G70+G84+G169+G190+G197+G210</f>
        <v>0</v>
      </c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AE215">
        <f>SUMIF(L7:L213,AE214,G7:G213)</f>
        <v>0</v>
      </c>
      <c r="AF215">
        <f>SUMIF(L7:L213,AF214,G7:G213)</f>
        <v>0</v>
      </c>
      <c r="AG215" t="s">
        <v>265</v>
      </c>
    </row>
    <row r="216" spans="1:60" x14ac:dyDescent="0.2">
      <c r="C216" s="252"/>
      <c r="D216" s="10"/>
      <c r="AG216" t="s">
        <v>268</v>
      </c>
    </row>
    <row r="217" spans="1:60" x14ac:dyDescent="0.2">
      <c r="D217" s="10"/>
    </row>
    <row r="218" spans="1:60" x14ac:dyDescent="0.2">
      <c r="D218" s="10"/>
    </row>
    <row r="219" spans="1:60" x14ac:dyDescent="0.2">
      <c r="D219" s="10"/>
    </row>
    <row r="220" spans="1:60" x14ac:dyDescent="0.2">
      <c r="D220" s="10"/>
    </row>
    <row r="221" spans="1:60" x14ac:dyDescent="0.2">
      <c r="D221" s="10"/>
    </row>
    <row r="222" spans="1:60" x14ac:dyDescent="0.2">
      <c r="D222" s="10"/>
    </row>
    <row r="223" spans="1:60" x14ac:dyDescent="0.2">
      <c r="D223" s="10"/>
    </row>
    <row r="224" spans="1:60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P1jCQ6UnMuEG5VYC8VvdCntCCqBjoA+RKgGkTrxuD7DROg1GycFdXMgTlHOEBEjzUn1/O02pl/fYmXK3vru3tQ==" saltValue="dMaipnS6C1j013+838nWtw==" spinCount="100000" sheet="1" formatRows="0"/>
  <mergeCells count="146">
    <mergeCell ref="C209:G209"/>
    <mergeCell ref="C213:G213"/>
    <mergeCell ref="C200:G200"/>
    <mergeCell ref="C201:G201"/>
    <mergeCell ref="C203:G203"/>
    <mergeCell ref="C205:G205"/>
    <mergeCell ref="C206:G206"/>
    <mergeCell ref="C207:G207"/>
    <mergeCell ref="C189:G189"/>
    <mergeCell ref="C192:G192"/>
    <mergeCell ref="C193:G193"/>
    <mergeCell ref="C194:G194"/>
    <mergeCell ref="C196:G196"/>
    <mergeCell ref="C199:G199"/>
    <mergeCell ref="C179:G179"/>
    <mergeCell ref="C181:G181"/>
    <mergeCell ref="C182:G182"/>
    <mergeCell ref="C184:G184"/>
    <mergeCell ref="C186:G186"/>
    <mergeCell ref="C187:G187"/>
    <mergeCell ref="C168:G168"/>
    <mergeCell ref="C171:G171"/>
    <mergeCell ref="C173:G173"/>
    <mergeCell ref="C175:G175"/>
    <mergeCell ref="C176:G176"/>
    <mergeCell ref="C177:G177"/>
    <mergeCell ref="C161:G161"/>
    <mergeCell ref="C162:G162"/>
    <mergeCell ref="C163:G163"/>
    <mergeCell ref="C164:G164"/>
    <mergeCell ref="C165:G165"/>
    <mergeCell ref="C166:G166"/>
    <mergeCell ref="C153:G153"/>
    <mergeCell ref="C154:G154"/>
    <mergeCell ref="C155:G155"/>
    <mergeCell ref="C156:G156"/>
    <mergeCell ref="C157:G157"/>
    <mergeCell ref="C159:G159"/>
    <mergeCell ref="C144:G144"/>
    <mergeCell ref="C146:G146"/>
    <mergeCell ref="C147:G147"/>
    <mergeCell ref="C148:G148"/>
    <mergeCell ref="C150:G150"/>
    <mergeCell ref="C152:G152"/>
    <mergeCell ref="C137:G137"/>
    <mergeCell ref="C138:G138"/>
    <mergeCell ref="C139:G139"/>
    <mergeCell ref="C140:G140"/>
    <mergeCell ref="C141:G141"/>
    <mergeCell ref="C142:G142"/>
    <mergeCell ref="C129:G129"/>
    <mergeCell ref="C130:G130"/>
    <mergeCell ref="C132:G132"/>
    <mergeCell ref="C134:G134"/>
    <mergeCell ref="C135:G135"/>
    <mergeCell ref="C136:G136"/>
    <mergeCell ref="C123:G123"/>
    <mergeCell ref="C124:G124"/>
    <mergeCell ref="C125:G125"/>
    <mergeCell ref="C126:G126"/>
    <mergeCell ref="C127:G127"/>
    <mergeCell ref="C128:G128"/>
    <mergeCell ref="C115:G115"/>
    <mergeCell ref="C116:G116"/>
    <mergeCell ref="C117:G117"/>
    <mergeCell ref="C118:G118"/>
    <mergeCell ref="C120:G120"/>
    <mergeCell ref="C122:G122"/>
    <mergeCell ref="C107:G107"/>
    <mergeCell ref="C108:G108"/>
    <mergeCell ref="C109:G109"/>
    <mergeCell ref="C111:G111"/>
    <mergeCell ref="C113:G113"/>
    <mergeCell ref="C114:G114"/>
    <mergeCell ref="C99:G99"/>
    <mergeCell ref="C100:G100"/>
    <mergeCell ref="C101:G101"/>
    <mergeCell ref="C103:G103"/>
    <mergeCell ref="C105:G105"/>
    <mergeCell ref="C106:G106"/>
    <mergeCell ref="C91:G91"/>
    <mergeCell ref="C93:G93"/>
    <mergeCell ref="C95:G95"/>
    <mergeCell ref="C96:G96"/>
    <mergeCell ref="C97:G97"/>
    <mergeCell ref="C98:G98"/>
    <mergeCell ref="C83:G83"/>
    <mergeCell ref="C86:G86"/>
    <mergeCell ref="C87:G87"/>
    <mergeCell ref="C88:G88"/>
    <mergeCell ref="C89:G89"/>
    <mergeCell ref="C90:G90"/>
    <mergeCell ref="C76:G76"/>
    <mergeCell ref="C77:G77"/>
    <mergeCell ref="C78:G78"/>
    <mergeCell ref="C79:G79"/>
    <mergeCell ref="C80:G80"/>
    <mergeCell ref="C81:G81"/>
    <mergeCell ref="C66:G66"/>
    <mergeCell ref="C69:G69"/>
    <mergeCell ref="C72:G72"/>
    <mergeCell ref="C73:G73"/>
    <mergeCell ref="C74:G74"/>
    <mergeCell ref="C75:G75"/>
    <mergeCell ref="C56:G56"/>
    <mergeCell ref="C57:G57"/>
    <mergeCell ref="C58:G58"/>
    <mergeCell ref="C60:G60"/>
    <mergeCell ref="C63:G63"/>
    <mergeCell ref="C65:G65"/>
    <mergeCell ref="C48:G48"/>
    <mergeCell ref="C49:G49"/>
    <mergeCell ref="C50:G50"/>
    <mergeCell ref="C51:G51"/>
    <mergeCell ref="C53:G53"/>
    <mergeCell ref="C55:G55"/>
    <mergeCell ref="C39:G39"/>
    <mergeCell ref="C41:G41"/>
    <mergeCell ref="C42:G42"/>
    <mergeCell ref="C43:G43"/>
    <mergeCell ref="C44:G44"/>
    <mergeCell ref="C46:G46"/>
    <mergeCell ref="C29:G29"/>
    <mergeCell ref="C31:G31"/>
    <mergeCell ref="C33:G33"/>
    <mergeCell ref="C34:G34"/>
    <mergeCell ref="C35:G35"/>
    <mergeCell ref="C36:G36"/>
    <mergeCell ref="C21:G21"/>
    <mergeCell ref="C22:G22"/>
    <mergeCell ref="C23:G23"/>
    <mergeCell ref="C25:G25"/>
    <mergeCell ref="C27:G27"/>
    <mergeCell ref="C28:G28"/>
    <mergeCell ref="C12:G12"/>
    <mergeCell ref="C13:G13"/>
    <mergeCell ref="C14:G14"/>
    <mergeCell ref="C15:G15"/>
    <mergeCell ref="C18:G18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80</v>
      </c>
      <c r="B1" s="195"/>
      <c r="C1" s="195"/>
      <c r="D1" s="195"/>
      <c r="E1" s="195"/>
      <c r="F1" s="195"/>
      <c r="G1" s="195"/>
      <c r="AG1" t="s">
        <v>81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82</v>
      </c>
    </row>
    <row r="3" spans="1:60" ht="24.95" customHeight="1" x14ac:dyDescent="0.2">
      <c r="A3" s="196" t="s">
        <v>8</v>
      </c>
      <c r="B3" s="49" t="s">
        <v>48</v>
      </c>
      <c r="C3" s="199" t="s">
        <v>49</v>
      </c>
      <c r="D3" s="197"/>
      <c r="E3" s="197"/>
      <c r="F3" s="197"/>
      <c r="G3" s="198"/>
      <c r="AC3" s="174" t="s">
        <v>82</v>
      </c>
      <c r="AG3" t="s">
        <v>83</v>
      </c>
    </row>
    <row r="4" spans="1:60" ht="24.95" customHeight="1" x14ac:dyDescent="0.2">
      <c r="A4" s="200" t="s">
        <v>9</v>
      </c>
      <c r="B4" s="201" t="s">
        <v>50</v>
      </c>
      <c r="C4" s="202" t="s">
        <v>51</v>
      </c>
      <c r="D4" s="203"/>
      <c r="E4" s="203"/>
      <c r="F4" s="203"/>
      <c r="G4" s="204"/>
      <c r="AG4" t="s">
        <v>84</v>
      </c>
    </row>
    <row r="5" spans="1:60" x14ac:dyDescent="0.2">
      <c r="D5" s="10"/>
    </row>
    <row r="6" spans="1:60" ht="38.25" x14ac:dyDescent="0.2">
      <c r="A6" s="206" t="s">
        <v>85</v>
      </c>
      <c r="B6" s="208" t="s">
        <v>86</v>
      </c>
      <c r="C6" s="208" t="s">
        <v>87</v>
      </c>
      <c r="D6" s="207" t="s">
        <v>88</v>
      </c>
      <c r="E6" s="206" t="s">
        <v>89</v>
      </c>
      <c r="F6" s="205" t="s">
        <v>90</v>
      </c>
      <c r="G6" s="206" t="s">
        <v>29</v>
      </c>
      <c r="H6" s="209" t="s">
        <v>30</v>
      </c>
      <c r="I6" s="209" t="s">
        <v>91</v>
      </c>
      <c r="J6" s="209" t="s">
        <v>31</v>
      </c>
      <c r="K6" s="209" t="s">
        <v>92</v>
      </c>
      <c r="L6" s="209" t="s">
        <v>93</v>
      </c>
      <c r="M6" s="209" t="s">
        <v>94</v>
      </c>
      <c r="N6" s="209" t="s">
        <v>95</v>
      </c>
      <c r="O6" s="209" t="s">
        <v>96</v>
      </c>
      <c r="P6" s="209" t="s">
        <v>97</v>
      </c>
      <c r="Q6" s="209" t="s">
        <v>98</v>
      </c>
      <c r="R6" s="209" t="s">
        <v>99</v>
      </c>
      <c r="S6" s="209" t="s">
        <v>100</v>
      </c>
      <c r="T6" s="209" t="s">
        <v>101</v>
      </c>
      <c r="U6" s="209" t="s">
        <v>102</v>
      </c>
      <c r="V6" s="209" t="s">
        <v>103</v>
      </c>
      <c r="W6" s="209" t="s">
        <v>104</v>
      </c>
      <c r="X6" s="209" t="s">
        <v>105</v>
      </c>
      <c r="Y6" s="209" t="s">
        <v>106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107</v>
      </c>
      <c r="B8" s="225" t="s">
        <v>63</v>
      </c>
      <c r="C8" s="243" t="s">
        <v>64</v>
      </c>
      <c r="D8" s="226"/>
      <c r="E8" s="227"/>
      <c r="F8" s="228"/>
      <c r="G8" s="228">
        <f>SUMIF(AG9:AG49,"&lt;&gt;NOR",G9:G49)</f>
        <v>0</v>
      </c>
      <c r="H8" s="228"/>
      <c r="I8" s="228">
        <f>SUM(I9:I49)</f>
        <v>0</v>
      </c>
      <c r="J8" s="228"/>
      <c r="K8" s="228">
        <f>SUM(K9:K49)</f>
        <v>0</v>
      </c>
      <c r="L8" s="228"/>
      <c r="M8" s="228">
        <f>SUM(M9:M49)</f>
        <v>0</v>
      </c>
      <c r="N8" s="227"/>
      <c r="O8" s="227">
        <f>SUM(O9:O49)</f>
        <v>0</v>
      </c>
      <c r="P8" s="227"/>
      <c r="Q8" s="227">
        <f>SUM(Q9:Q49)</f>
        <v>0</v>
      </c>
      <c r="R8" s="228"/>
      <c r="S8" s="228"/>
      <c r="T8" s="229"/>
      <c r="U8" s="223"/>
      <c r="V8" s="223">
        <f>SUM(V9:V49)</f>
        <v>0</v>
      </c>
      <c r="W8" s="223"/>
      <c r="X8" s="223"/>
      <c r="Y8" s="223"/>
      <c r="AG8" t="s">
        <v>108</v>
      </c>
    </row>
    <row r="9" spans="1:60" outlineLevel="1" x14ac:dyDescent="0.2">
      <c r="A9" s="231">
        <v>1</v>
      </c>
      <c r="B9" s="232" t="s">
        <v>269</v>
      </c>
      <c r="C9" s="244" t="s">
        <v>270</v>
      </c>
      <c r="D9" s="233" t="s">
        <v>271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224</v>
      </c>
      <c r="T9" s="237" t="s">
        <v>261</v>
      </c>
      <c r="U9" s="220">
        <v>0</v>
      </c>
      <c r="V9" s="220">
        <f>ROUND(E9*U9,2)</f>
        <v>0</v>
      </c>
      <c r="W9" s="220"/>
      <c r="X9" s="220" t="s">
        <v>262</v>
      </c>
      <c r="Y9" s="220" t="s">
        <v>115</v>
      </c>
      <c r="Z9" s="210"/>
      <c r="AA9" s="210"/>
      <c r="AB9" s="210"/>
      <c r="AC9" s="210"/>
      <c r="AD9" s="210"/>
      <c r="AE9" s="210"/>
      <c r="AF9" s="210"/>
      <c r="AG9" s="210" t="s">
        <v>272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45" t="s">
        <v>273</v>
      </c>
      <c r="D10" s="238"/>
      <c r="E10" s="238"/>
      <c r="F10" s="238"/>
      <c r="G10" s="238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118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3" x14ac:dyDescent="0.2">
      <c r="A11" s="217"/>
      <c r="B11" s="218"/>
      <c r="C11" s="246" t="s">
        <v>274</v>
      </c>
      <c r="D11" s="240"/>
      <c r="E11" s="240"/>
      <c r="F11" s="240"/>
      <c r="G11" s="24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118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39" t="str">
        <f>C11</f>
        <v>- zahrnuje veškeré náklady spojené s objednatelem požadovanými zkouškami dle schváleného kontrolního a zkušebního plánu, který bude předložen ke schválení dodadavatelem stavby</v>
      </c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46" t="s">
        <v>275</v>
      </c>
      <c r="D12" s="240"/>
      <c r="E12" s="240"/>
      <c r="F12" s="240"/>
      <c r="G12" s="24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118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2">
      <c r="A13" s="217"/>
      <c r="B13" s="218"/>
      <c r="C13" s="247" t="s">
        <v>276</v>
      </c>
      <c r="D13" s="221"/>
      <c r="E13" s="222"/>
      <c r="F13" s="220"/>
      <c r="G13" s="22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125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17"/>
      <c r="B14" s="218"/>
      <c r="C14" s="247" t="s">
        <v>63</v>
      </c>
      <c r="D14" s="221"/>
      <c r="E14" s="222">
        <v>1</v>
      </c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125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2" x14ac:dyDescent="0.2">
      <c r="A15" s="217"/>
      <c r="B15" s="218"/>
      <c r="C15" s="248"/>
      <c r="D15" s="241"/>
      <c r="E15" s="241"/>
      <c r="F15" s="241"/>
      <c r="G15" s="241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127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1">
        <v>2</v>
      </c>
      <c r="B16" s="232" t="s">
        <v>277</v>
      </c>
      <c r="C16" s="244" t="s">
        <v>278</v>
      </c>
      <c r="D16" s="233" t="s">
        <v>271</v>
      </c>
      <c r="E16" s="234">
        <v>1</v>
      </c>
      <c r="F16" s="235"/>
      <c r="G16" s="236">
        <f>ROUND(E16*F16,2)</f>
        <v>0</v>
      </c>
      <c r="H16" s="235"/>
      <c r="I16" s="236">
        <f>ROUND(E16*H16,2)</f>
        <v>0</v>
      </c>
      <c r="J16" s="235"/>
      <c r="K16" s="236">
        <f>ROUND(E16*J16,2)</f>
        <v>0</v>
      </c>
      <c r="L16" s="236">
        <v>21</v>
      </c>
      <c r="M16" s="236">
        <f>G16*(1+L16/100)</f>
        <v>0</v>
      </c>
      <c r="N16" s="234">
        <v>0</v>
      </c>
      <c r="O16" s="234">
        <f>ROUND(E16*N16,2)</f>
        <v>0</v>
      </c>
      <c r="P16" s="234">
        <v>0</v>
      </c>
      <c r="Q16" s="234">
        <f>ROUND(E16*P16,2)</f>
        <v>0</v>
      </c>
      <c r="R16" s="236"/>
      <c r="S16" s="236" t="s">
        <v>168</v>
      </c>
      <c r="T16" s="237" t="s">
        <v>261</v>
      </c>
      <c r="U16" s="220">
        <v>0</v>
      </c>
      <c r="V16" s="220">
        <f>ROUND(E16*U16,2)</f>
        <v>0</v>
      </c>
      <c r="W16" s="220"/>
      <c r="X16" s="220" t="s">
        <v>262</v>
      </c>
      <c r="Y16" s="220" t="s">
        <v>115</v>
      </c>
      <c r="Z16" s="210"/>
      <c r="AA16" s="210"/>
      <c r="AB16" s="210"/>
      <c r="AC16" s="210"/>
      <c r="AD16" s="210"/>
      <c r="AE16" s="210"/>
      <c r="AF16" s="210"/>
      <c r="AG16" s="210" t="s">
        <v>272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17"/>
      <c r="B17" s="218"/>
      <c r="C17" s="245" t="s">
        <v>279</v>
      </c>
      <c r="D17" s="238"/>
      <c r="E17" s="238"/>
      <c r="F17" s="238"/>
      <c r="G17" s="238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118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17"/>
      <c r="B18" s="218"/>
      <c r="C18" s="246" t="s">
        <v>280</v>
      </c>
      <c r="D18" s="240"/>
      <c r="E18" s="240"/>
      <c r="F18" s="240"/>
      <c r="G18" s="24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118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17"/>
      <c r="B19" s="218"/>
      <c r="C19" s="246" t="s">
        <v>281</v>
      </c>
      <c r="D19" s="240"/>
      <c r="E19" s="240"/>
      <c r="F19" s="240"/>
      <c r="G19" s="24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118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39" t="str">
        <f>C19</f>
        <v>Cena dále zahrnuje zřízení , údržbu, pronájem a odstranění přechodného dopravního značení po celou dobu stavby.</v>
      </c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17"/>
      <c r="B20" s="218"/>
      <c r="C20" s="247" t="s">
        <v>276</v>
      </c>
      <c r="D20" s="221"/>
      <c r="E20" s="222"/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125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17"/>
      <c r="B21" s="218"/>
      <c r="C21" s="247" t="s">
        <v>63</v>
      </c>
      <c r="D21" s="221"/>
      <c r="E21" s="222">
        <v>1</v>
      </c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125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17"/>
      <c r="B22" s="218"/>
      <c r="C22" s="248"/>
      <c r="D22" s="241"/>
      <c r="E22" s="241"/>
      <c r="F22" s="241"/>
      <c r="G22" s="241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127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1">
        <v>3</v>
      </c>
      <c r="B23" s="232" t="s">
        <v>282</v>
      </c>
      <c r="C23" s="244" t="s">
        <v>283</v>
      </c>
      <c r="D23" s="233" t="s">
        <v>271</v>
      </c>
      <c r="E23" s="234">
        <v>1</v>
      </c>
      <c r="F23" s="235"/>
      <c r="G23" s="236">
        <f>ROUND(E23*F23,2)</f>
        <v>0</v>
      </c>
      <c r="H23" s="235"/>
      <c r="I23" s="236">
        <f>ROUND(E23*H23,2)</f>
        <v>0</v>
      </c>
      <c r="J23" s="235"/>
      <c r="K23" s="236">
        <f>ROUND(E23*J23,2)</f>
        <v>0</v>
      </c>
      <c r="L23" s="236">
        <v>21</v>
      </c>
      <c r="M23" s="236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6"/>
      <c r="S23" s="236" t="s">
        <v>168</v>
      </c>
      <c r="T23" s="237" t="s">
        <v>261</v>
      </c>
      <c r="U23" s="220">
        <v>0</v>
      </c>
      <c r="V23" s="220">
        <f>ROUND(E23*U23,2)</f>
        <v>0</v>
      </c>
      <c r="W23" s="220"/>
      <c r="X23" s="220" t="s">
        <v>262</v>
      </c>
      <c r="Y23" s="220" t="s">
        <v>115</v>
      </c>
      <c r="Z23" s="210"/>
      <c r="AA23" s="210"/>
      <c r="AB23" s="210"/>
      <c r="AC23" s="210"/>
      <c r="AD23" s="210"/>
      <c r="AE23" s="210"/>
      <c r="AF23" s="210"/>
      <c r="AG23" s="210" t="s">
        <v>272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17"/>
      <c r="B24" s="218"/>
      <c r="C24" s="245" t="s">
        <v>284</v>
      </c>
      <c r="D24" s="238"/>
      <c r="E24" s="238"/>
      <c r="F24" s="238"/>
      <c r="G24" s="238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118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39" t="str">
        <f>C24</f>
        <v>Náklady na vytyčení stávajících inženýrských sítí jejich správci, včetně provedení případných průzkumných sond</v>
      </c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17"/>
      <c r="B25" s="218"/>
      <c r="C25" s="247" t="s">
        <v>276</v>
      </c>
      <c r="D25" s="221"/>
      <c r="E25" s="222"/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125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17"/>
      <c r="B26" s="218"/>
      <c r="C26" s="247" t="s">
        <v>63</v>
      </c>
      <c r="D26" s="221"/>
      <c r="E26" s="222">
        <v>1</v>
      </c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125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17"/>
      <c r="B27" s="218"/>
      <c r="C27" s="248"/>
      <c r="D27" s="241"/>
      <c r="E27" s="241"/>
      <c r="F27" s="241"/>
      <c r="G27" s="241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127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1">
        <v>4</v>
      </c>
      <c r="B28" s="232" t="s">
        <v>285</v>
      </c>
      <c r="C28" s="244" t="s">
        <v>286</v>
      </c>
      <c r="D28" s="233" t="s">
        <v>271</v>
      </c>
      <c r="E28" s="234">
        <v>1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6"/>
      <c r="S28" s="236" t="s">
        <v>224</v>
      </c>
      <c r="T28" s="237" t="s">
        <v>261</v>
      </c>
      <c r="U28" s="220">
        <v>0</v>
      </c>
      <c r="V28" s="220">
        <f>ROUND(E28*U28,2)</f>
        <v>0</v>
      </c>
      <c r="W28" s="220"/>
      <c r="X28" s="220" t="s">
        <v>262</v>
      </c>
      <c r="Y28" s="220" t="s">
        <v>115</v>
      </c>
      <c r="Z28" s="210"/>
      <c r="AA28" s="210"/>
      <c r="AB28" s="210"/>
      <c r="AC28" s="210"/>
      <c r="AD28" s="210"/>
      <c r="AE28" s="210"/>
      <c r="AF28" s="210"/>
      <c r="AG28" s="210" t="s">
        <v>272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17"/>
      <c r="B29" s="218"/>
      <c r="C29" s="247" t="s">
        <v>287</v>
      </c>
      <c r="D29" s="221"/>
      <c r="E29" s="222"/>
      <c r="F29" s="220"/>
      <c r="G29" s="220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125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17"/>
      <c r="B30" s="218"/>
      <c r="C30" s="247" t="s">
        <v>63</v>
      </c>
      <c r="D30" s="221"/>
      <c r="E30" s="222">
        <v>1</v>
      </c>
      <c r="F30" s="220"/>
      <c r="G30" s="22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125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17"/>
      <c r="B31" s="218"/>
      <c r="C31" s="248"/>
      <c r="D31" s="241"/>
      <c r="E31" s="241"/>
      <c r="F31" s="241"/>
      <c r="G31" s="241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127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31">
        <v>5</v>
      </c>
      <c r="B32" s="232" t="s">
        <v>288</v>
      </c>
      <c r="C32" s="244" t="s">
        <v>286</v>
      </c>
      <c r="D32" s="233" t="s">
        <v>271</v>
      </c>
      <c r="E32" s="234">
        <v>1</v>
      </c>
      <c r="F32" s="235"/>
      <c r="G32" s="236">
        <f>ROUND(E32*F32,2)</f>
        <v>0</v>
      </c>
      <c r="H32" s="235"/>
      <c r="I32" s="236">
        <f>ROUND(E32*H32,2)</f>
        <v>0</v>
      </c>
      <c r="J32" s="235"/>
      <c r="K32" s="236">
        <f>ROUND(E32*J32,2)</f>
        <v>0</v>
      </c>
      <c r="L32" s="236">
        <v>21</v>
      </c>
      <c r="M32" s="236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6"/>
      <c r="S32" s="236" t="s">
        <v>224</v>
      </c>
      <c r="T32" s="237" t="s">
        <v>261</v>
      </c>
      <c r="U32" s="220">
        <v>0</v>
      </c>
      <c r="V32" s="220">
        <f>ROUND(E32*U32,2)</f>
        <v>0</v>
      </c>
      <c r="W32" s="220"/>
      <c r="X32" s="220" t="s">
        <v>262</v>
      </c>
      <c r="Y32" s="220" t="s">
        <v>115</v>
      </c>
      <c r="Z32" s="210"/>
      <c r="AA32" s="210"/>
      <c r="AB32" s="210"/>
      <c r="AC32" s="210"/>
      <c r="AD32" s="210"/>
      <c r="AE32" s="210"/>
      <c r="AF32" s="210"/>
      <c r="AG32" s="210" t="s">
        <v>272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17"/>
      <c r="B33" s="218"/>
      <c r="C33" s="247" t="s">
        <v>289</v>
      </c>
      <c r="D33" s="221"/>
      <c r="E33" s="222"/>
      <c r="F33" s="220"/>
      <c r="G33" s="220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125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17"/>
      <c r="B34" s="218"/>
      <c r="C34" s="247" t="s">
        <v>63</v>
      </c>
      <c r="D34" s="221"/>
      <c r="E34" s="222">
        <v>1</v>
      </c>
      <c r="F34" s="220"/>
      <c r="G34" s="220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125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17"/>
      <c r="B35" s="218"/>
      <c r="C35" s="248"/>
      <c r="D35" s="241"/>
      <c r="E35" s="241"/>
      <c r="F35" s="241"/>
      <c r="G35" s="241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127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31">
        <v>6</v>
      </c>
      <c r="B36" s="232" t="s">
        <v>290</v>
      </c>
      <c r="C36" s="244" t="s">
        <v>291</v>
      </c>
      <c r="D36" s="233" t="s">
        <v>271</v>
      </c>
      <c r="E36" s="234">
        <v>1</v>
      </c>
      <c r="F36" s="235"/>
      <c r="G36" s="236">
        <f>ROUND(E36*F36,2)</f>
        <v>0</v>
      </c>
      <c r="H36" s="235"/>
      <c r="I36" s="236">
        <f>ROUND(E36*H36,2)</f>
        <v>0</v>
      </c>
      <c r="J36" s="235"/>
      <c r="K36" s="236">
        <f>ROUND(E36*J36,2)</f>
        <v>0</v>
      </c>
      <c r="L36" s="236">
        <v>21</v>
      </c>
      <c r="M36" s="236">
        <f>G36*(1+L36/100)</f>
        <v>0</v>
      </c>
      <c r="N36" s="234">
        <v>0</v>
      </c>
      <c r="O36" s="234">
        <f>ROUND(E36*N36,2)</f>
        <v>0</v>
      </c>
      <c r="P36" s="234">
        <v>0</v>
      </c>
      <c r="Q36" s="234">
        <f>ROUND(E36*P36,2)</f>
        <v>0</v>
      </c>
      <c r="R36" s="236"/>
      <c r="S36" s="236" t="s">
        <v>168</v>
      </c>
      <c r="T36" s="237" t="s">
        <v>261</v>
      </c>
      <c r="U36" s="220">
        <v>0</v>
      </c>
      <c r="V36" s="220">
        <f>ROUND(E36*U36,2)</f>
        <v>0</v>
      </c>
      <c r="W36" s="220"/>
      <c r="X36" s="220" t="s">
        <v>262</v>
      </c>
      <c r="Y36" s="220" t="s">
        <v>115</v>
      </c>
      <c r="Z36" s="210"/>
      <c r="AA36" s="210"/>
      <c r="AB36" s="210"/>
      <c r="AC36" s="210"/>
      <c r="AD36" s="210"/>
      <c r="AE36" s="210"/>
      <c r="AF36" s="210"/>
      <c r="AG36" s="210" t="s">
        <v>272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17"/>
      <c r="B37" s="218"/>
      <c r="C37" s="245" t="s">
        <v>292</v>
      </c>
      <c r="D37" s="238"/>
      <c r="E37" s="238"/>
      <c r="F37" s="238"/>
      <c r="G37" s="238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118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39" t="str">
        <f>C37</f>
        <v>Zpracování projektové dokumentace skutečného provedení stavby v počtu 2 paré v papírové podobě a 2 ks elektronicky na CD</v>
      </c>
      <c r="BB37" s="210"/>
      <c r="BC37" s="210"/>
      <c r="BD37" s="210"/>
      <c r="BE37" s="210"/>
      <c r="BF37" s="210"/>
      <c r="BG37" s="210"/>
      <c r="BH37" s="210"/>
    </row>
    <row r="38" spans="1:60" outlineLevel="2" x14ac:dyDescent="0.2">
      <c r="A38" s="217"/>
      <c r="B38" s="218"/>
      <c r="C38" s="247" t="s">
        <v>276</v>
      </c>
      <c r="D38" s="221"/>
      <c r="E38" s="222"/>
      <c r="F38" s="220"/>
      <c r="G38" s="22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125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3" x14ac:dyDescent="0.2">
      <c r="A39" s="217"/>
      <c r="B39" s="218"/>
      <c r="C39" s="247" t="s">
        <v>63</v>
      </c>
      <c r="D39" s="221"/>
      <c r="E39" s="222">
        <v>1</v>
      </c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125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17"/>
      <c r="B40" s="218"/>
      <c r="C40" s="248"/>
      <c r="D40" s="241"/>
      <c r="E40" s="241"/>
      <c r="F40" s="241"/>
      <c r="G40" s="241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127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31">
        <v>7</v>
      </c>
      <c r="B41" s="232" t="s">
        <v>293</v>
      </c>
      <c r="C41" s="244" t="s">
        <v>294</v>
      </c>
      <c r="D41" s="233" t="s">
        <v>271</v>
      </c>
      <c r="E41" s="234">
        <v>1</v>
      </c>
      <c r="F41" s="235"/>
      <c r="G41" s="236">
        <f>ROUND(E41*F41,2)</f>
        <v>0</v>
      </c>
      <c r="H41" s="235"/>
      <c r="I41" s="236">
        <f>ROUND(E41*H41,2)</f>
        <v>0</v>
      </c>
      <c r="J41" s="235"/>
      <c r="K41" s="236">
        <f>ROUND(E41*J41,2)</f>
        <v>0</v>
      </c>
      <c r="L41" s="236">
        <v>21</v>
      </c>
      <c r="M41" s="236">
        <f>G41*(1+L41/100)</f>
        <v>0</v>
      </c>
      <c r="N41" s="234">
        <v>0</v>
      </c>
      <c r="O41" s="234">
        <f>ROUND(E41*N41,2)</f>
        <v>0</v>
      </c>
      <c r="P41" s="234">
        <v>0</v>
      </c>
      <c r="Q41" s="234">
        <f>ROUND(E41*P41,2)</f>
        <v>0</v>
      </c>
      <c r="R41" s="236"/>
      <c r="S41" s="236" t="s">
        <v>168</v>
      </c>
      <c r="T41" s="237" t="s">
        <v>261</v>
      </c>
      <c r="U41" s="220">
        <v>0</v>
      </c>
      <c r="V41" s="220">
        <f>ROUND(E41*U41,2)</f>
        <v>0</v>
      </c>
      <c r="W41" s="220"/>
      <c r="X41" s="220" t="s">
        <v>262</v>
      </c>
      <c r="Y41" s="220" t="s">
        <v>115</v>
      </c>
      <c r="Z41" s="210"/>
      <c r="AA41" s="210"/>
      <c r="AB41" s="210"/>
      <c r="AC41" s="210"/>
      <c r="AD41" s="210"/>
      <c r="AE41" s="210"/>
      <c r="AF41" s="210"/>
      <c r="AG41" s="210" t="s">
        <v>272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">
      <c r="A42" s="217"/>
      <c r="B42" s="218"/>
      <c r="C42" s="245" t="s">
        <v>295</v>
      </c>
      <c r="D42" s="238"/>
      <c r="E42" s="238"/>
      <c r="F42" s="238"/>
      <c r="G42" s="238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118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2" x14ac:dyDescent="0.2">
      <c r="A43" s="217"/>
      <c r="B43" s="218"/>
      <c r="C43" s="247" t="s">
        <v>276</v>
      </c>
      <c r="D43" s="221"/>
      <c r="E43" s="222"/>
      <c r="F43" s="220"/>
      <c r="G43" s="22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125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3" x14ac:dyDescent="0.2">
      <c r="A44" s="217"/>
      <c r="B44" s="218"/>
      <c r="C44" s="247" t="s">
        <v>63</v>
      </c>
      <c r="D44" s="221"/>
      <c r="E44" s="222">
        <v>1</v>
      </c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125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17"/>
      <c r="B45" s="218"/>
      <c r="C45" s="248"/>
      <c r="D45" s="241"/>
      <c r="E45" s="241"/>
      <c r="F45" s="241"/>
      <c r="G45" s="241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127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31">
        <v>8</v>
      </c>
      <c r="B46" s="232" t="s">
        <v>296</v>
      </c>
      <c r="C46" s="244" t="s">
        <v>297</v>
      </c>
      <c r="D46" s="233" t="s">
        <v>271</v>
      </c>
      <c r="E46" s="234">
        <v>1</v>
      </c>
      <c r="F46" s="235"/>
      <c r="G46" s="236">
        <f>ROUND(E46*F46,2)</f>
        <v>0</v>
      </c>
      <c r="H46" s="235"/>
      <c r="I46" s="236">
        <f>ROUND(E46*H46,2)</f>
        <v>0</v>
      </c>
      <c r="J46" s="235"/>
      <c r="K46" s="236">
        <f>ROUND(E46*J46,2)</f>
        <v>0</v>
      </c>
      <c r="L46" s="236">
        <v>21</v>
      </c>
      <c r="M46" s="236">
        <f>G46*(1+L46/100)</f>
        <v>0</v>
      </c>
      <c r="N46" s="234">
        <v>0</v>
      </c>
      <c r="O46" s="234">
        <f>ROUND(E46*N46,2)</f>
        <v>0</v>
      </c>
      <c r="P46" s="234">
        <v>0</v>
      </c>
      <c r="Q46" s="234">
        <f>ROUND(E46*P46,2)</f>
        <v>0</v>
      </c>
      <c r="R46" s="236"/>
      <c r="S46" s="236" t="s">
        <v>168</v>
      </c>
      <c r="T46" s="237" t="s">
        <v>261</v>
      </c>
      <c r="U46" s="220">
        <v>0</v>
      </c>
      <c r="V46" s="220">
        <f>ROUND(E46*U46,2)</f>
        <v>0</v>
      </c>
      <c r="W46" s="220"/>
      <c r="X46" s="220" t="s">
        <v>262</v>
      </c>
      <c r="Y46" s="220" t="s">
        <v>115</v>
      </c>
      <c r="Z46" s="210"/>
      <c r="AA46" s="210"/>
      <c r="AB46" s="210"/>
      <c r="AC46" s="210"/>
      <c r="AD46" s="210"/>
      <c r="AE46" s="210"/>
      <c r="AF46" s="210"/>
      <c r="AG46" s="210" t="s">
        <v>272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">
      <c r="A47" s="217"/>
      <c r="B47" s="218"/>
      <c r="C47" s="247" t="s">
        <v>276</v>
      </c>
      <c r="D47" s="221"/>
      <c r="E47" s="222"/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125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3" x14ac:dyDescent="0.2">
      <c r="A48" s="217"/>
      <c r="B48" s="218"/>
      <c r="C48" s="247" t="s">
        <v>63</v>
      </c>
      <c r="D48" s="221"/>
      <c r="E48" s="222">
        <v>1</v>
      </c>
      <c r="F48" s="220"/>
      <c r="G48" s="22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125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17"/>
      <c r="B49" s="218"/>
      <c r="C49" s="248"/>
      <c r="D49" s="241"/>
      <c r="E49" s="241"/>
      <c r="F49" s="241"/>
      <c r="G49" s="241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127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x14ac:dyDescent="0.2">
      <c r="A50" s="3"/>
      <c r="B50" s="4"/>
      <c r="C50" s="250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E50">
        <v>12</v>
      </c>
      <c r="AF50">
        <v>21</v>
      </c>
      <c r="AG50" t="s">
        <v>93</v>
      </c>
    </row>
    <row r="51" spans="1:60" x14ac:dyDescent="0.2">
      <c r="A51" s="213"/>
      <c r="B51" s="214" t="s">
        <v>29</v>
      </c>
      <c r="C51" s="251"/>
      <c r="D51" s="215"/>
      <c r="E51" s="216"/>
      <c r="F51" s="216"/>
      <c r="G51" s="230">
        <f>G8</f>
        <v>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E51">
        <f>SUMIF(L7:L49,AE50,G7:G49)</f>
        <v>0</v>
      </c>
      <c r="AF51">
        <f>SUMIF(L7:L49,AF50,G7:G49)</f>
        <v>0</v>
      </c>
      <c r="AG51" t="s">
        <v>265</v>
      </c>
    </row>
    <row r="52" spans="1:60" x14ac:dyDescent="0.2">
      <c r="C52" s="252"/>
      <c r="D52" s="10"/>
      <c r="AG52" t="s">
        <v>268</v>
      </c>
    </row>
    <row r="53" spans="1:60" x14ac:dyDescent="0.2">
      <c r="D53" s="10"/>
    </row>
    <row r="54" spans="1:60" x14ac:dyDescent="0.2">
      <c r="D54" s="10"/>
    </row>
    <row r="55" spans="1:60" x14ac:dyDescent="0.2">
      <c r="D55" s="10"/>
    </row>
    <row r="56" spans="1:60" x14ac:dyDescent="0.2">
      <c r="D56" s="10"/>
    </row>
    <row r="57" spans="1:60" x14ac:dyDescent="0.2">
      <c r="D57" s="10"/>
    </row>
    <row r="58" spans="1:60" x14ac:dyDescent="0.2">
      <c r="D58" s="10"/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64v9V/YzyFZ/a9DZ5cp2VUtIn8pDU9aN9Fywhkm0+wDzc/9pVk8npViOlNF+bZZx32FnPVzK2wbglLHhSQB94A==" saltValue="SwQLoJeWNPFtVeiKyGGT/A==" spinCount="100000" sheet="1" formatRows="0"/>
  <mergeCells count="21">
    <mergeCell ref="C42:G42"/>
    <mergeCell ref="C45:G45"/>
    <mergeCell ref="C49:G49"/>
    <mergeCell ref="C24:G24"/>
    <mergeCell ref="C27:G27"/>
    <mergeCell ref="C31:G31"/>
    <mergeCell ref="C35:G35"/>
    <mergeCell ref="C37:G37"/>
    <mergeCell ref="C40:G40"/>
    <mergeCell ref="C12:G12"/>
    <mergeCell ref="C15:G15"/>
    <mergeCell ref="C17:G17"/>
    <mergeCell ref="C18:G18"/>
    <mergeCell ref="C19:G19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07 07 Pol</vt:lpstr>
      <vt:lpstr>07 VRN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'07 07 Pol'!Názvy_tisku</vt:lpstr>
      <vt:lpstr>'07 VRN Pol'!Názvy_tisku</vt:lpstr>
      <vt:lpstr>oadresa</vt:lpstr>
      <vt:lpstr>Stavba!Objednatel</vt:lpstr>
      <vt:lpstr>Stavba!Objekt</vt:lpstr>
      <vt:lpstr>'07 07 Pol'!Oblast_tisku</vt:lpstr>
      <vt:lpstr>'07 VRN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Guňka</dc:creator>
  <cp:lastModifiedBy>Petr Guňka</cp:lastModifiedBy>
  <cp:lastPrinted>2019-03-19T12:27:02Z</cp:lastPrinted>
  <dcterms:created xsi:type="dcterms:W3CDTF">2009-04-08T07:15:50Z</dcterms:created>
  <dcterms:modified xsi:type="dcterms:W3CDTF">2025-08-16T10:36:00Z</dcterms:modified>
</cp:coreProperties>
</file>